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DHS Website\services\medicalserv\medicaid\docs\report6\"/>
    </mc:Choice>
  </mc:AlternateContent>
  <xr:revisionPtr revIDLastSave="0" documentId="8_{A36517B9-0C0C-4EB6-B4EA-845D4DA8D459}" xr6:coauthVersionLast="47" xr6:coauthVersionMax="47" xr10:uidLastSave="{00000000-0000-0000-0000-000000000000}"/>
  <workbookProtection workbookAlgorithmName="SHA-512" workbookHashValue="DFtU+dxImpjdo7RHlQRl4affQzDHhhIN4uHkexPivF7MHvbMGP1YqfX4HblEhwNA6mNeIiSr6AICSIVTxN8fQg==" workbookSaltValue="tTHz5z9oyDlT0688k9r2IA==" workbookSpinCount="100000" lockStructure="1"/>
  <bookViews>
    <workbookView xWindow="25080" yWindow="-120" windowWidth="25440" windowHeight="15990" tabRatio="909" firstSheet="2" activeTab="2" xr2:uid="{17567B81-3CC1-4085-AC73-51CE238B70E0}"/>
  </bookViews>
  <sheets>
    <sheet name="Input List" sheetId="45" state="hidden" r:id="rId1"/>
    <sheet name="Check Figures" sheetId="46" state="hidden" r:id="rId2"/>
    <sheet name="Chklst" sheetId="1" r:id="rId3"/>
    <sheet name="Sch A" sheetId="2" r:id="rId4"/>
    <sheet name="Sch A-1" sheetId="3" r:id="rId5"/>
    <sheet name="Sch A-2" sheetId="4" r:id="rId6"/>
    <sheet name="Sch B-1" sheetId="5" r:id="rId7"/>
    <sheet name="Sch C-1" sheetId="6" r:id="rId8"/>
    <sheet name="Sch C-2a" sheetId="7" r:id="rId9"/>
    <sheet name="Sch C-2i" sheetId="8" r:id="rId10"/>
    <sheet name="Sch C-3" sheetId="9" r:id="rId11"/>
    <sheet name="Sch C-4" sheetId="10" r:id="rId12"/>
    <sheet name="Sch C-5" sheetId="11" r:id="rId13"/>
    <sheet name="Sch C-5a" sheetId="12" r:id="rId14"/>
    <sheet name="C-6" sheetId="13" r:id="rId15"/>
    <sheet name="C-7" sheetId="14" r:id="rId16"/>
    <sheet name="C-8" sheetId="15" r:id="rId17"/>
    <sheet name="Sch D" sheetId="16" r:id="rId18"/>
    <sheet name="Sch D-1" sheetId="17" r:id="rId19"/>
    <sheet name="Sch D-2" sheetId="18" r:id="rId20"/>
    <sheet name="Sch D-5" sheetId="40" r:id="rId21"/>
    <sheet name="Sch D-8" sheetId="42" r:id="rId22"/>
    <sheet name="Sch E" sheetId="43" r:id="rId23"/>
    <sheet name="Sch F" sheetId="44" r:id="rId24"/>
    <sheet name="Sch G" sheetId="34" r:id="rId25"/>
    <sheet name="Sch H" sheetId="35" r:id="rId26"/>
    <sheet name="Sch I" sheetId="36" r:id="rId27"/>
    <sheet name="Sch J" sheetId="32" r:id="rId28"/>
    <sheet name="Sch K" sheetId="33" r:id="rId29"/>
    <sheet name="Sch L" sheetId="31" r:id="rId30"/>
    <sheet name="Sch M" sheetId="29" r:id="rId31"/>
    <sheet name="Sch W" sheetId="30" r:id="rId32"/>
  </sheets>
  <definedNames>
    <definedName name="_xlnm.Print_Area" localSheetId="14">'C-6'!$A$1:$F$40</definedName>
    <definedName name="_xlnm.Print_Area" localSheetId="15">'C-7'!$A$1:$L$33</definedName>
    <definedName name="_xlnm.Print_Area" localSheetId="16">'C-8'!$A$1:$F$41</definedName>
    <definedName name="_xlnm.Print_Area" localSheetId="3">'Sch A'!$A$1:$H$32</definedName>
    <definedName name="_xlnm.Print_Area" localSheetId="4">'Sch A-1'!$A$1:$H$47</definedName>
    <definedName name="_xlnm.Print_Area" localSheetId="5">'Sch A-2'!$A$1:$F$49</definedName>
    <definedName name="_xlnm.Print_Area" localSheetId="6">'Sch B-1'!$A$1:$K$45</definedName>
    <definedName name="_xlnm.Print_Area" localSheetId="7">'Sch C-1'!$A$1:$J$47</definedName>
    <definedName name="_xlnm.Print_Area" localSheetId="10">'Sch C-3'!$A$1:$G$58</definedName>
    <definedName name="_xlnm.Print_Area" localSheetId="11">'Sch C-4'!$A$1:$L$52</definedName>
    <definedName name="_xlnm.Print_Area" localSheetId="12">'Sch C-5'!$A$1:$F$43</definedName>
    <definedName name="_xlnm.Print_Area" localSheetId="13">'Sch C-5a'!$A$1:$K$130</definedName>
    <definedName name="_xlnm.Print_Area" localSheetId="17">'Sch D'!$B$1:$F$43</definedName>
    <definedName name="_xlnm.Print_Area" localSheetId="18">'Sch D-1'!$A$1:$F$125</definedName>
    <definedName name="_xlnm.Print_Area" localSheetId="19">'Sch D-2'!$A$1:$F$101</definedName>
    <definedName name="_xlnm.Print_Area" localSheetId="21">'Sch D-8'!$A$1:$H$47</definedName>
    <definedName name="_xlnm.Print_Area" localSheetId="22">'Sch E'!$A$1:$G$36</definedName>
    <definedName name="_xlnm.Print_Area" localSheetId="23">'Sch F'!$A$1:$H$30</definedName>
    <definedName name="_xlnm.Print_Area" localSheetId="24">'Sch G'!$A$1:$H$41</definedName>
    <definedName name="_xlnm.Print_Area" localSheetId="27">'Sch J'!$A$1:$F$38</definedName>
    <definedName name="_xlnm.Print_Area" localSheetId="28">'Sch K'!$A$1:$F$44</definedName>
    <definedName name="_xlnm.Print_Area" localSheetId="29">'Sch L'!$A$1:$H$39</definedName>
    <definedName name="_xlnm.Print_Area" localSheetId="30">'Sch M'!$A$1:$F$36</definedName>
    <definedName name="_xlnm.Print_Titles" localSheetId="18">'Sch D-1'!$1:$7</definedName>
    <definedName name="_xlnm.Print_Titles" localSheetId="19">'Sch D-2'!$1:$7</definedName>
    <definedName name="_xlnm.Print_Titles" localSheetId="26">'Sch I'!$1:$6</definedName>
    <definedName name="_xlnm.Print_Titles" localSheetId="31">'Sch W'!$A:$C,'Sch W'!$1:$6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35" l="1"/>
  <c r="G6" i="35"/>
  <c r="F4" i="35"/>
  <c r="G9" i="43"/>
  <c r="H20" i="2"/>
  <c r="G58" i="9"/>
  <c r="F58" i="9"/>
  <c r="E58" i="9"/>
  <c r="G56" i="9"/>
  <c r="F56" i="9"/>
  <c r="E56" i="9"/>
  <c r="G54" i="9"/>
  <c r="F54" i="9"/>
  <c r="E54" i="9"/>
  <c r="G52" i="9"/>
  <c r="F52" i="9"/>
  <c r="E52" i="9"/>
  <c r="G50" i="9"/>
  <c r="F50" i="9"/>
  <c r="E50" i="9"/>
  <c r="G48" i="9"/>
  <c r="F48" i="9"/>
  <c r="E48" i="9"/>
  <c r="G46" i="9"/>
  <c r="F46" i="9"/>
  <c r="E46" i="9"/>
  <c r="G44" i="9"/>
  <c r="F44" i="9"/>
  <c r="E44" i="9"/>
  <c r="G42" i="9"/>
  <c r="F42" i="9"/>
  <c r="E42" i="9"/>
  <c r="G40" i="9"/>
  <c r="F40" i="9"/>
  <c r="E40" i="9"/>
  <c r="G38" i="9"/>
  <c r="F38" i="9"/>
  <c r="E38" i="9"/>
  <c r="G36" i="9"/>
  <c r="F36" i="9"/>
  <c r="E36" i="9"/>
  <c r="G34" i="9"/>
  <c r="F34" i="9"/>
  <c r="E34" i="9"/>
  <c r="G32" i="9"/>
  <c r="F32" i="9"/>
  <c r="E32" i="9"/>
  <c r="G30" i="9"/>
  <c r="F30" i="9"/>
  <c r="E30" i="9"/>
  <c r="G28" i="9"/>
  <c r="F28" i="9"/>
  <c r="E28" i="9"/>
  <c r="G26" i="9"/>
  <c r="F26" i="9"/>
  <c r="E26" i="9"/>
  <c r="G24" i="9"/>
  <c r="F24" i="9"/>
  <c r="E24" i="9"/>
  <c r="G22" i="9"/>
  <c r="F22" i="9"/>
  <c r="E22" i="9"/>
  <c r="G20" i="9"/>
  <c r="F20" i="9"/>
  <c r="E20" i="9"/>
  <c r="G18" i="9"/>
  <c r="F18" i="9"/>
  <c r="E18" i="9"/>
  <c r="G16" i="9"/>
  <c r="F16" i="9"/>
  <c r="E16" i="9"/>
  <c r="G14" i="9"/>
  <c r="F14" i="9"/>
  <c r="E14" i="9"/>
  <c r="G10" i="9"/>
  <c r="F10" i="9"/>
  <c r="E10" i="9"/>
  <c r="C31" i="11"/>
  <c r="C30" i="11"/>
  <c r="C29" i="11"/>
  <c r="C28" i="11"/>
  <c r="C27" i="11"/>
  <c r="C26" i="11"/>
  <c r="C25" i="11"/>
  <c r="C24" i="11"/>
  <c r="E19" i="30"/>
  <c r="G17" i="30"/>
  <c r="F17" i="30"/>
  <c r="E17" i="30"/>
  <c r="D17" i="30" l="1"/>
  <c r="D17" i="46" l="1"/>
  <c r="B35" i="46"/>
  <c r="B34" i="46"/>
  <c r="B29" i="46"/>
  <c r="B28" i="46"/>
  <c r="B30" i="46" s="1"/>
  <c r="B23" i="46"/>
  <c r="B22" i="46"/>
  <c r="G4" i="46"/>
  <c r="E4" i="46"/>
  <c r="D2" i="46"/>
  <c r="H58" i="9"/>
  <c r="H56" i="9"/>
  <c r="H54" i="9"/>
  <c r="H46" i="9"/>
  <c r="H44" i="9"/>
  <c r="H42" i="9"/>
  <c r="H40" i="9"/>
  <c r="H38" i="9"/>
  <c r="H36" i="9"/>
  <c r="H34" i="9"/>
  <c r="H32" i="9"/>
  <c r="H30" i="9"/>
  <c r="H26" i="9"/>
  <c r="J5" i="6"/>
  <c r="H5" i="6"/>
  <c r="G3" i="6"/>
  <c r="G39" i="6"/>
  <c r="G38" i="6"/>
  <c r="G36" i="6"/>
  <c r="G35" i="6"/>
  <c r="G32" i="6"/>
  <c r="G31" i="6"/>
  <c r="G30" i="6"/>
  <c r="G29" i="6"/>
  <c r="G27" i="6"/>
  <c r="G26" i="6"/>
  <c r="G25" i="6"/>
  <c r="G23" i="6"/>
  <c r="G22" i="6"/>
  <c r="G21" i="6"/>
  <c r="G19" i="6"/>
  <c r="G18" i="6"/>
  <c r="G17" i="6"/>
  <c r="G15" i="6"/>
  <c r="G14" i="6"/>
  <c r="G13" i="6"/>
  <c r="G111" i="7"/>
  <c r="F111" i="7"/>
  <c r="E111" i="7"/>
  <c r="G127" i="7"/>
  <c r="F127" i="7"/>
  <c r="E127" i="7"/>
  <c r="G140" i="7"/>
  <c r="F140" i="7"/>
  <c r="E140" i="7"/>
  <c r="G86" i="7"/>
  <c r="F86" i="7"/>
  <c r="E86" i="7"/>
  <c r="G53" i="7"/>
  <c r="F53" i="7"/>
  <c r="E53" i="7"/>
  <c r="B36" i="46" l="1"/>
  <c r="B24" i="46"/>
  <c r="H6" i="36" l="1"/>
  <c r="F6" i="36"/>
  <c r="E4" i="36"/>
  <c r="D73" i="17"/>
  <c r="D60" i="17"/>
  <c r="D58" i="17"/>
  <c r="H6" i="34"/>
  <c r="F6" i="34"/>
  <c r="E4" i="34"/>
  <c r="G6" i="43"/>
  <c r="E6" i="43"/>
  <c r="D4" i="43"/>
  <c r="H29" i="44"/>
  <c r="H6" i="44"/>
  <c r="F6" i="44"/>
  <c r="E4" i="44"/>
  <c r="G6" i="42"/>
  <c r="E6" i="42"/>
  <c r="D4" i="42"/>
  <c r="I6" i="40"/>
  <c r="G6" i="40"/>
  <c r="F4" i="40"/>
  <c r="H18" i="44"/>
  <c r="H28" i="44"/>
  <c r="G14" i="43"/>
  <c r="E13" i="43"/>
  <c r="E20" i="42"/>
  <c r="D25" i="42"/>
  <c r="D26" i="42"/>
  <c r="D27" i="42"/>
  <c r="D29" i="42"/>
  <c r="D30" i="42"/>
  <c r="D31" i="42"/>
  <c r="D33" i="42"/>
  <c r="D34" i="42"/>
  <c r="D36" i="42"/>
  <c r="D37" i="42"/>
  <c r="D39" i="42"/>
  <c r="D40" i="42"/>
  <c r="D41" i="42"/>
  <c r="D42" i="42"/>
  <c r="E43" i="42"/>
  <c r="F43" i="42"/>
  <c r="G43" i="42"/>
  <c r="G44" i="42" s="1"/>
  <c r="G46" i="42" s="1"/>
  <c r="F22" i="40"/>
  <c r="G22" i="40"/>
  <c r="H22" i="40"/>
  <c r="I22" i="40"/>
  <c r="F26" i="40"/>
  <c r="G26" i="40"/>
  <c r="H26" i="40"/>
  <c r="I26" i="40"/>
  <c r="I19" i="35"/>
  <c r="I18" i="35"/>
  <c r="H31" i="34"/>
  <c r="F23" i="34"/>
  <c r="H22" i="34"/>
  <c r="H21" i="34"/>
  <c r="H20" i="34"/>
  <c r="H19" i="34"/>
  <c r="H18" i="34"/>
  <c r="F6" i="32"/>
  <c r="D6" i="32"/>
  <c r="C4" i="32"/>
  <c r="F6" i="33"/>
  <c r="D6" i="33"/>
  <c r="C4" i="33"/>
  <c r="H5" i="30"/>
  <c r="F5" i="30"/>
  <c r="E3" i="30"/>
  <c r="H6" i="31"/>
  <c r="F6" i="31"/>
  <c r="E4" i="31"/>
  <c r="C19" i="33"/>
  <c r="D19" i="33"/>
  <c r="F19" i="33"/>
  <c r="F10" i="32"/>
  <c r="F13" i="32" s="1"/>
  <c r="F11" i="32"/>
  <c r="F12" i="32"/>
  <c r="B13" i="32"/>
  <c r="C13" i="32"/>
  <c r="D13" i="32"/>
  <c r="E13" i="32"/>
  <c r="F15" i="32"/>
  <c r="F18" i="32" s="1"/>
  <c r="F16" i="32"/>
  <c r="F17" i="32"/>
  <c r="B18" i="32"/>
  <c r="C18" i="32"/>
  <c r="D18" i="32"/>
  <c r="E18" i="32"/>
  <c r="H12" i="31"/>
  <c r="H15" i="31" s="1"/>
  <c r="M184" i="30"/>
  <c r="I184" i="30"/>
  <c r="G184" i="30"/>
  <c r="F184" i="30"/>
  <c r="E184" i="30"/>
  <c r="M181" i="30"/>
  <c r="I181" i="30"/>
  <c r="G181" i="30"/>
  <c r="F181" i="30"/>
  <c r="E181" i="30"/>
  <c r="M180" i="30"/>
  <c r="I180" i="30"/>
  <c r="G180" i="30"/>
  <c r="F180" i="30"/>
  <c r="E180" i="30"/>
  <c r="M174" i="30"/>
  <c r="I174" i="30"/>
  <c r="G174" i="30"/>
  <c r="F174" i="30"/>
  <c r="E174" i="30"/>
  <c r="M173" i="30"/>
  <c r="I173" i="30"/>
  <c r="G173" i="30"/>
  <c r="F173" i="30"/>
  <c r="E173" i="30"/>
  <c r="M172" i="30"/>
  <c r="I172" i="30"/>
  <c r="G172" i="30"/>
  <c r="F172" i="30"/>
  <c r="E172" i="30"/>
  <c r="M171" i="30"/>
  <c r="I171" i="30"/>
  <c r="G171" i="30"/>
  <c r="F171" i="30"/>
  <c r="E171" i="30"/>
  <c r="M170" i="30"/>
  <c r="I170" i="30"/>
  <c r="G170" i="30"/>
  <c r="F170" i="30"/>
  <c r="E170" i="30"/>
  <c r="M169" i="30"/>
  <c r="I169" i="30"/>
  <c r="G169" i="30"/>
  <c r="F169" i="30"/>
  <c r="E169" i="30"/>
  <c r="M168" i="30"/>
  <c r="I168" i="30"/>
  <c r="G168" i="30"/>
  <c r="F168" i="30"/>
  <c r="E168" i="30"/>
  <c r="M167" i="30"/>
  <c r="I167" i="30"/>
  <c r="G167" i="30"/>
  <c r="F167" i="30"/>
  <c r="E167" i="30"/>
  <c r="M166" i="30"/>
  <c r="I166" i="30"/>
  <c r="G166" i="30"/>
  <c r="F166" i="30"/>
  <c r="E166" i="30"/>
  <c r="M165" i="30"/>
  <c r="I165" i="30"/>
  <c r="G165" i="30"/>
  <c r="F165" i="30"/>
  <c r="E165" i="30"/>
  <c r="M164" i="30"/>
  <c r="I164" i="30"/>
  <c r="G164" i="30"/>
  <c r="F164" i="30"/>
  <c r="E164" i="30"/>
  <c r="M163" i="30"/>
  <c r="I163" i="30"/>
  <c r="G163" i="30"/>
  <c r="F163" i="30"/>
  <c r="E163" i="30"/>
  <c r="M162" i="30"/>
  <c r="I162" i="30"/>
  <c r="G162" i="30"/>
  <c r="F162" i="30"/>
  <c r="E162" i="30"/>
  <c r="M161" i="30"/>
  <c r="I161" i="30"/>
  <c r="G161" i="30"/>
  <c r="F161" i="30"/>
  <c r="E161" i="30"/>
  <c r="M160" i="30"/>
  <c r="I160" i="30"/>
  <c r="G160" i="30"/>
  <c r="F160" i="30"/>
  <c r="E160" i="30"/>
  <c r="M159" i="30"/>
  <c r="I159" i="30"/>
  <c r="G159" i="30"/>
  <c r="F159" i="30"/>
  <c r="E159" i="30"/>
  <c r="M158" i="30"/>
  <c r="I158" i="30"/>
  <c r="G158" i="30"/>
  <c r="F158" i="30"/>
  <c r="E158" i="30"/>
  <c r="M157" i="30"/>
  <c r="I157" i="30"/>
  <c r="G157" i="30"/>
  <c r="F157" i="30"/>
  <c r="E157" i="30"/>
  <c r="M151" i="30"/>
  <c r="I151" i="30"/>
  <c r="G151" i="30"/>
  <c r="F151" i="30"/>
  <c r="E151" i="30"/>
  <c r="M148" i="30"/>
  <c r="I148" i="30"/>
  <c r="G148" i="30"/>
  <c r="F148" i="30"/>
  <c r="E148" i="30"/>
  <c r="M147" i="30"/>
  <c r="I147" i="30"/>
  <c r="G147" i="30"/>
  <c r="F147" i="30"/>
  <c r="E147" i="30"/>
  <c r="M141" i="30"/>
  <c r="I141" i="30"/>
  <c r="G141" i="30"/>
  <c r="F141" i="30"/>
  <c r="E141" i="30"/>
  <c r="M140" i="30"/>
  <c r="I140" i="30"/>
  <c r="G140" i="30"/>
  <c r="F140" i="30"/>
  <c r="E140" i="30"/>
  <c r="M139" i="30"/>
  <c r="I139" i="30"/>
  <c r="G139" i="30"/>
  <c r="F139" i="30"/>
  <c r="E139" i="30"/>
  <c r="M138" i="30"/>
  <c r="I138" i="30"/>
  <c r="G138" i="30"/>
  <c r="F138" i="30"/>
  <c r="E138" i="30"/>
  <c r="M137" i="30"/>
  <c r="I137" i="30"/>
  <c r="G137" i="30"/>
  <c r="F137" i="30"/>
  <c r="E137" i="30"/>
  <c r="M136" i="30"/>
  <c r="I136" i="30"/>
  <c r="G136" i="30"/>
  <c r="F136" i="30"/>
  <c r="E136" i="30"/>
  <c r="M135" i="30"/>
  <c r="I135" i="30"/>
  <c r="G135" i="30"/>
  <c r="F135" i="30"/>
  <c r="E135" i="30"/>
  <c r="M134" i="30"/>
  <c r="I134" i="30"/>
  <c r="G134" i="30"/>
  <c r="F134" i="30"/>
  <c r="E134" i="30"/>
  <c r="M133" i="30"/>
  <c r="I133" i="30"/>
  <c r="G133" i="30"/>
  <c r="F133" i="30"/>
  <c r="E133" i="30"/>
  <c r="M132" i="30"/>
  <c r="I132" i="30"/>
  <c r="G132" i="30"/>
  <c r="F132" i="30"/>
  <c r="E132" i="30"/>
  <c r="M131" i="30"/>
  <c r="I131" i="30"/>
  <c r="G131" i="30"/>
  <c r="F131" i="30"/>
  <c r="E131" i="30"/>
  <c r="M130" i="30"/>
  <c r="I130" i="30"/>
  <c r="G130" i="30"/>
  <c r="F130" i="30"/>
  <c r="E130" i="30"/>
  <c r="M129" i="30"/>
  <c r="I129" i="30"/>
  <c r="G129" i="30"/>
  <c r="F129" i="30"/>
  <c r="E129" i="30"/>
  <c r="M128" i="30"/>
  <c r="I128" i="30"/>
  <c r="G128" i="30"/>
  <c r="F128" i="30"/>
  <c r="E128" i="30"/>
  <c r="M127" i="30"/>
  <c r="I127" i="30"/>
  <c r="G127" i="30"/>
  <c r="F127" i="30"/>
  <c r="E127" i="30"/>
  <c r="M126" i="30"/>
  <c r="I126" i="30"/>
  <c r="G126" i="30"/>
  <c r="F126" i="30"/>
  <c r="E126" i="30"/>
  <c r="M125" i="30"/>
  <c r="I125" i="30"/>
  <c r="G125" i="30"/>
  <c r="F125" i="30"/>
  <c r="E125" i="30"/>
  <c r="M124" i="30"/>
  <c r="I124" i="30"/>
  <c r="G124" i="30"/>
  <c r="F124" i="30"/>
  <c r="E124" i="30"/>
  <c r="M118" i="30"/>
  <c r="I118" i="30"/>
  <c r="G118" i="30"/>
  <c r="F118" i="30"/>
  <c r="E118" i="30"/>
  <c r="M115" i="30"/>
  <c r="I115" i="30"/>
  <c r="G115" i="30"/>
  <c r="F115" i="30"/>
  <c r="E115" i="30"/>
  <c r="M114" i="30"/>
  <c r="I114" i="30"/>
  <c r="G114" i="30"/>
  <c r="F114" i="30"/>
  <c r="E114" i="30"/>
  <c r="M108" i="30"/>
  <c r="I108" i="30"/>
  <c r="G108" i="30"/>
  <c r="F108" i="30"/>
  <c r="E108" i="30"/>
  <c r="M107" i="30"/>
  <c r="I107" i="30"/>
  <c r="G107" i="30"/>
  <c r="F107" i="30"/>
  <c r="E107" i="30"/>
  <c r="M106" i="30"/>
  <c r="I106" i="30"/>
  <c r="G106" i="30"/>
  <c r="F106" i="30"/>
  <c r="E106" i="30"/>
  <c r="M105" i="30"/>
  <c r="I105" i="30"/>
  <c r="G105" i="30"/>
  <c r="F105" i="30"/>
  <c r="E105" i="30"/>
  <c r="M104" i="30"/>
  <c r="I104" i="30"/>
  <c r="G104" i="30"/>
  <c r="F104" i="30"/>
  <c r="E104" i="30"/>
  <c r="M103" i="30"/>
  <c r="I103" i="30"/>
  <c r="G103" i="30"/>
  <c r="F103" i="30"/>
  <c r="E103" i="30"/>
  <c r="M102" i="30"/>
  <c r="I102" i="30"/>
  <c r="G102" i="30"/>
  <c r="F102" i="30"/>
  <c r="E102" i="30"/>
  <c r="M101" i="30"/>
  <c r="I101" i="30"/>
  <c r="G101" i="30"/>
  <c r="F101" i="30"/>
  <c r="E101" i="30"/>
  <c r="M100" i="30"/>
  <c r="I100" i="30"/>
  <c r="G100" i="30"/>
  <c r="F100" i="30"/>
  <c r="E100" i="30"/>
  <c r="M99" i="30"/>
  <c r="I99" i="30"/>
  <c r="G99" i="30"/>
  <c r="F99" i="30"/>
  <c r="E99" i="30"/>
  <c r="M98" i="30"/>
  <c r="I98" i="30"/>
  <c r="G98" i="30"/>
  <c r="F98" i="30"/>
  <c r="E98" i="30"/>
  <c r="M97" i="30"/>
  <c r="I97" i="30"/>
  <c r="G97" i="30"/>
  <c r="F97" i="30"/>
  <c r="E97" i="30"/>
  <c r="M96" i="30"/>
  <c r="I96" i="30"/>
  <c r="G96" i="30"/>
  <c r="F96" i="30"/>
  <c r="E96" i="30"/>
  <c r="M95" i="30"/>
  <c r="I95" i="30"/>
  <c r="G95" i="30"/>
  <c r="F95" i="30"/>
  <c r="E95" i="30"/>
  <c r="M94" i="30"/>
  <c r="I94" i="30"/>
  <c r="G94" i="30"/>
  <c r="F94" i="30"/>
  <c r="E94" i="30"/>
  <c r="M93" i="30"/>
  <c r="I93" i="30"/>
  <c r="G93" i="30"/>
  <c r="F93" i="30"/>
  <c r="E93" i="30"/>
  <c r="D93" i="30" s="1"/>
  <c r="M92" i="30"/>
  <c r="I92" i="30"/>
  <c r="G92" i="30"/>
  <c r="F92" i="30"/>
  <c r="E92" i="30"/>
  <c r="M91" i="30"/>
  <c r="I91" i="30"/>
  <c r="G91" i="30"/>
  <c r="F91" i="30"/>
  <c r="E91" i="30"/>
  <c r="M85" i="30"/>
  <c r="I85" i="30"/>
  <c r="G85" i="30"/>
  <c r="F85" i="30"/>
  <c r="E85" i="30"/>
  <c r="M82" i="30"/>
  <c r="I82" i="30"/>
  <c r="G82" i="30"/>
  <c r="F82" i="30"/>
  <c r="E82" i="30"/>
  <c r="D82" i="30" s="1"/>
  <c r="M81" i="30"/>
  <c r="I81" i="30"/>
  <c r="G81" i="30"/>
  <c r="F81" i="30"/>
  <c r="E81" i="30"/>
  <c r="M75" i="30"/>
  <c r="I75" i="30"/>
  <c r="G75" i="30"/>
  <c r="F75" i="30"/>
  <c r="E75" i="30"/>
  <c r="M74" i="30"/>
  <c r="I74" i="30"/>
  <c r="G74" i="30"/>
  <c r="F74" i="30"/>
  <c r="E74" i="30"/>
  <c r="M73" i="30"/>
  <c r="I73" i="30"/>
  <c r="G73" i="30"/>
  <c r="F73" i="30"/>
  <c r="E73" i="30"/>
  <c r="D73" i="30" s="1"/>
  <c r="M72" i="30"/>
  <c r="I72" i="30"/>
  <c r="G72" i="30"/>
  <c r="F72" i="30"/>
  <c r="E72" i="30"/>
  <c r="M71" i="30"/>
  <c r="I71" i="30"/>
  <c r="G71" i="30"/>
  <c r="F71" i="30"/>
  <c r="E71" i="30"/>
  <c r="M70" i="30"/>
  <c r="I70" i="30"/>
  <c r="G70" i="30"/>
  <c r="F70" i="30"/>
  <c r="E70" i="30"/>
  <c r="M69" i="30"/>
  <c r="I69" i="30"/>
  <c r="G69" i="30"/>
  <c r="F69" i="30"/>
  <c r="E69" i="30"/>
  <c r="D69" i="30" s="1"/>
  <c r="M68" i="30"/>
  <c r="I68" i="30"/>
  <c r="G68" i="30"/>
  <c r="F68" i="30"/>
  <c r="E68" i="30"/>
  <c r="M67" i="30"/>
  <c r="I67" i="30"/>
  <c r="G67" i="30"/>
  <c r="F67" i="30"/>
  <c r="E67" i="30"/>
  <c r="M66" i="30"/>
  <c r="I66" i="30"/>
  <c r="G66" i="30"/>
  <c r="F66" i="30"/>
  <c r="E66" i="30"/>
  <c r="M65" i="30"/>
  <c r="I65" i="30"/>
  <c r="G65" i="30"/>
  <c r="F65" i="30"/>
  <c r="E65" i="30"/>
  <c r="D65" i="30" s="1"/>
  <c r="M64" i="30"/>
  <c r="I64" i="30"/>
  <c r="G64" i="30"/>
  <c r="F64" i="30"/>
  <c r="E64" i="30"/>
  <c r="M63" i="30"/>
  <c r="I63" i="30"/>
  <c r="G63" i="30"/>
  <c r="F63" i="30"/>
  <c r="E63" i="30"/>
  <c r="M62" i="30"/>
  <c r="I62" i="30"/>
  <c r="G62" i="30"/>
  <c r="F62" i="30"/>
  <c r="E62" i="30"/>
  <c r="M61" i="30"/>
  <c r="I61" i="30"/>
  <c r="G61" i="30"/>
  <c r="F61" i="30"/>
  <c r="E61" i="30"/>
  <c r="D61" i="30" s="1"/>
  <c r="M60" i="30"/>
  <c r="I60" i="30"/>
  <c r="G60" i="30"/>
  <c r="F60" i="30"/>
  <c r="E60" i="30"/>
  <c r="M59" i="30"/>
  <c r="I59" i="30"/>
  <c r="G59" i="30"/>
  <c r="F59" i="30"/>
  <c r="E59" i="30"/>
  <c r="M58" i="30"/>
  <c r="I58" i="30"/>
  <c r="G58" i="30"/>
  <c r="F58" i="30"/>
  <c r="E58" i="30"/>
  <c r="M52" i="30"/>
  <c r="I52" i="30"/>
  <c r="G52" i="30"/>
  <c r="F52" i="30"/>
  <c r="E52" i="30"/>
  <c r="D52" i="30" s="1"/>
  <c r="M49" i="30"/>
  <c r="I49" i="30"/>
  <c r="G49" i="30"/>
  <c r="F49" i="30"/>
  <c r="E49" i="30"/>
  <c r="M48" i="30"/>
  <c r="I48" i="30"/>
  <c r="G48" i="30"/>
  <c r="F48" i="30"/>
  <c r="E48" i="30"/>
  <c r="M42" i="30"/>
  <c r="I42" i="30"/>
  <c r="G42" i="30"/>
  <c r="F42" i="30"/>
  <c r="E42" i="30"/>
  <c r="M41" i="30"/>
  <c r="I41" i="30"/>
  <c r="G41" i="30"/>
  <c r="F41" i="30"/>
  <c r="E41" i="30"/>
  <c r="D41" i="30" s="1"/>
  <c r="M40" i="30"/>
  <c r="I40" i="30"/>
  <c r="G40" i="30"/>
  <c r="F40" i="30"/>
  <c r="E40" i="30"/>
  <c r="M39" i="30"/>
  <c r="I39" i="30"/>
  <c r="G39" i="30"/>
  <c r="F39" i="30"/>
  <c r="E39" i="30"/>
  <c r="M38" i="30"/>
  <c r="I38" i="30"/>
  <c r="G38" i="30"/>
  <c r="F38" i="30"/>
  <c r="E38" i="30"/>
  <c r="M37" i="30"/>
  <c r="I37" i="30"/>
  <c r="G37" i="30"/>
  <c r="F37" i="30"/>
  <c r="E37" i="30"/>
  <c r="D37" i="30" s="1"/>
  <c r="M36" i="30"/>
  <c r="I36" i="30"/>
  <c r="G36" i="30"/>
  <c r="F36" i="30"/>
  <c r="E36" i="30"/>
  <c r="M35" i="30"/>
  <c r="I35" i="30"/>
  <c r="G35" i="30"/>
  <c r="F35" i="30"/>
  <c r="E35" i="30"/>
  <c r="M34" i="30"/>
  <c r="I34" i="30"/>
  <c r="G34" i="30"/>
  <c r="F34" i="30"/>
  <c r="E34" i="30"/>
  <c r="M33" i="30"/>
  <c r="I33" i="30"/>
  <c r="G33" i="30"/>
  <c r="F33" i="30"/>
  <c r="E33" i="30"/>
  <c r="D33" i="30" s="1"/>
  <c r="M32" i="30"/>
  <c r="I32" i="30"/>
  <c r="G32" i="30"/>
  <c r="F32" i="30"/>
  <c r="E32" i="30"/>
  <c r="M31" i="30"/>
  <c r="I31" i="30"/>
  <c r="G31" i="30"/>
  <c r="F31" i="30"/>
  <c r="E31" i="30"/>
  <c r="M30" i="30"/>
  <c r="I30" i="30"/>
  <c r="G30" i="30"/>
  <c r="F30" i="30"/>
  <c r="E30" i="30"/>
  <c r="M29" i="30"/>
  <c r="I29" i="30"/>
  <c r="G29" i="30"/>
  <c r="F29" i="30"/>
  <c r="E29" i="30"/>
  <c r="M28" i="30"/>
  <c r="I28" i="30"/>
  <c r="G28" i="30"/>
  <c r="F28" i="30"/>
  <c r="E28" i="30"/>
  <c r="M27" i="30"/>
  <c r="I27" i="30"/>
  <c r="G27" i="30"/>
  <c r="F27" i="30"/>
  <c r="E27" i="30"/>
  <c r="M26" i="30"/>
  <c r="I26" i="30"/>
  <c r="G26" i="30"/>
  <c r="F26" i="30"/>
  <c r="E26" i="30"/>
  <c r="M25" i="30"/>
  <c r="I25" i="30"/>
  <c r="G25" i="30"/>
  <c r="F25" i="30"/>
  <c r="E25" i="30"/>
  <c r="O15" i="30"/>
  <c r="B43" i="46" s="1"/>
  <c r="M13" i="30"/>
  <c r="M12" i="30"/>
  <c r="M11" i="30"/>
  <c r="M10" i="30"/>
  <c r="M9" i="30"/>
  <c r="M8" i="30"/>
  <c r="D32" i="29"/>
  <c r="C32" i="29"/>
  <c r="C34" i="29" s="1"/>
  <c r="F6" i="29"/>
  <c r="D6" i="29"/>
  <c r="C4" i="29"/>
  <c r="D101" i="18"/>
  <c r="H100" i="18"/>
  <c r="I100" i="18" s="1"/>
  <c r="H99" i="18"/>
  <c r="I99" i="18" s="1"/>
  <c r="H98" i="18"/>
  <c r="I98" i="18" s="1"/>
  <c r="H97" i="18"/>
  <c r="I97" i="18" s="1"/>
  <c r="H96" i="18"/>
  <c r="I96" i="18" s="1"/>
  <c r="H95" i="18"/>
  <c r="I95" i="18" s="1"/>
  <c r="H94" i="18"/>
  <c r="I94" i="18" s="1"/>
  <c r="H93" i="18"/>
  <c r="I93" i="18" s="1"/>
  <c r="H92" i="18"/>
  <c r="I92" i="18" s="1"/>
  <c r="H91" i="18"/>
  <c r="I91" i="18" s="1"/>
  <c r="H90" i="18"/>
  <c r="I90" i="18" s="1"/>
  <c r="H89" i="18"/>
  <c r="I89" i="18" s="1"/>
  <c r="H88" i="18"/>
  <c r="I88" i="18" s="1"/>
  <c r="H87" i="18"/>
  <c r="I87" i="18" s="1"/>
  <c r="H86" i="18"/>
  <c r="I86" i="18" s="1"/>
  <c r="H85" i="18"/>
  <c r="I85" i="18" s="1"/>
  <c r="H84" i="18"/>
  <c r="I84" i="18" s="1"/>
  <c r="H83" i="18"/>
  <c r="I83" i="18" s="1"/>
  <c r="H82" i="18"/>
  <c r="I82" i="18" s="1"/>
  <c r="H81" i="18"/>
  <c r="I81" i="18" s="1"/>
  <c r="H80" i="18"/>
  <c r="I80" i="18" s="1"/>
  <c r="H79" i="18"/>
  <c r="I79" i="18" s="1"/>
  <c r="H78" i="18"/>
  <c r="I78" i="18" s="1"/>
  <c r="H77" i="18"/>
  <c r="I77" i="18" s="1"/>
  <c r="H76" i="18"/>
  <c r="I76" i="18" s="1"/>
  <c r="H75" i="18"/>
  <c r="I75" i="18" s="1"/>
  <c r="H74" i="18"/>
  <c r="I74" i="18" s="1"/>
  <c r="H73" i="18"/>
  <c r="I73" i="18" s="1"/>
  <c r="H72" i="18"/>
  <c r="I72" i="18" s="1"/>
  <c r="H71" i="18"/>
  <c r="I71" i="18" s="1"/>
  <c r="H70" i="18"/>
  <c r="I70" i="18" s="1"/>
  <c r="H69" i="18"/>
  <c r="I69" i="18" s="1"/>
  <c r="H68" i="18"/>
  <c r="I68" i="18" s="1"/>
  <c r="H67" i="18"/>
  <c r="I67" i="18" s="1"/>
  <c r="H66" i="18"/>
  <c r="I66" i="18" s="1"/>
  <c r="H65" i="18"/>
  <c r="I65" i="18" s="1"/>
  <c r="H64" i="18"/>
  <c r="I64" i="18" s="1"/>
  <c r="H63" i="18"/>
  <c r="I63" i="18" s="1"/>
  <c r="H62" i="18"/>
  <c r="I62" i="18" s="1"/>
  <c r="H61" i="18"/>
  <c r="I61" i="18" s="1"/>
  <c r="H60" i="18"/>
  <c r="I60" i="18" s="1"/>
  <c r="H59" i="18"/>
  <c r="I59" i="18" s="1"/>
  <c r="H58" i="18"/>
  <c r="I58" i="18" s="1"/>
  <c r="H57" i="18"/>
  <c r="I57" i="18" s="1"/>
  <c r="H56" i="18"/>
  <c r="I56" i="18" s="1"/>
  <c r="H55" i="18"/>
  <c r="I55" i="18" s="1"/>
  <c r="H54" i="18"/>
  <c r="I54" i="18" s="1"/>
  <c r="H53" i="18"/>
  <c r="I53" i="18" s="1"/>
  <c r="H52" i="18"/>
  <c r="I52" i="18" s="1"/>
  <c r="H51" i="18"/>
  <c r="I51" i="18" s="1"/>
  <c r="H50" i="18"/>
  <c r="I50" i="18" s="1"/>
  <c r="H49" i="18"/>
  <c r="I49" i="18" s="1"/>
  <c r="H48" i="18"/>
  <c r="I48" i="18" s="1"/>
  <c r="H47" i="18"/>
  <c r="I47" i="18" s="1"/>
  <c r="H46" i="18"/>
  <c r="I46" i="18" s="1"/>
  <c r="H45" i="18"/>
  <c r="I45" i="18" s="1"/>
  <c r="H44" i="18"/>
  <c r="I44" i="18" s="1"/>
  <c r="H43" i="18"/>
  <c r="I43" i="18" s="1"/>
  <c r="H42" i="18"/>
  <c r="I42" i="18" s="1"/>
  <c r="H41" i="18"/>
  <c r="I41" i="18" s="1"/>
  <c r="H40" i="18"/>
  <c r="I40" i="18" s="1"/>
  <c r="H39" i="18"/>
  <c r="I39" i="18" s="1"/>
  <c r="H38" i="18"/>
  <c r="I38" i="18" s="1"/>
  <c r="H37" i="18"/>
  <c r="I37" i="18" s="1"/>
  <c r="H36" i="18"/>
  <c r="I36" i="18" s="1"/>
  <c r="H35" i="18"/>
  <c r="I35" i="18" s="1"/>
  <c r="H34" i="18"/>
  <c r="I34" i="18" s="1"/>
  <c r="H33" i="18"/>
  <c r="I33" i="18" s="1"/>
  <c r="H32" i="18"/>
  <c r="I32" i="18" s="1"/>
  <c r="H31" i="18"/>
  <c r="I31" i="18" s="1"/>
  <c r="H30" i="18"/>
  <c r="I30" i="18" s="1"/>
  <c r="H29" i="18"/>
  <c r="I29" i="18" s="1"/>
  <c r="H28" i="18"/>
  <c r="I28" i="18" s="1"/>
  <c r="H27" i="18"/>
  <c r="I27" i="18" s="1"/>
  <c r="H26" i="18"/>
  <c r="I26" i="18" s="1"/>
  <c r="H25" i="18"/>
  <c r="I25" i="18" s="1"/>
  <c r="H24" i="18"/>
  <c r="I24" i="18" s="1"/>
  <c r="H23" i="18"/>
  <c r="I23" i="18" s="1"/>
  <c r="H22" i="18"/>
  <c r="I22" i="18" s="1"/>
  <c r="H21" i="18"/>
  <c r="I21" i="18" s="1"/>
  <c r="H20" i="18"/>
  <c r="I20" i="18" s="1"/>
  <c r="H19" i="18"/>
  <c r="I19" i="18" s="1"/>
  <c r="H18" i="18"/>
  <c r="I18" i="18" s="1"/>
  <c r="H17" i="18"/>
  <c r="I17" i="18" s="1"/>
  <c r="H16" i="18"/>
  <c r="I16" i="18" s="1"/>
  <c r="H15" i="18"/>
  <c r="I15" i="18" s="1"/>
  <c r="H14" i="18"/>
  <c r="I14" i="18" s="1"/>
  <c r="H13" i="18"/>
  <c r="I13" i="18" s="1"/>
  <c r="H12" i="18"/>
  <c r="I12" i="18" s="1"/>
  <c r="H11" i="18"/>
  <c r="I11" i="18" s="1"/>
  <c r="H10" i="18"/>
  <c r="I10" i="18" s="1"/>
  <c r="H9" i="18"/>
  <c r="I9" i="18" s="1"/>
  <c r="H8" i="18"/>
  <c r="I8" i="18" s="1"/>
  <c r="F5" i="18"/>
  <c r="D5" i="18"/>
  <c r="C3" i="18"/>
  <c r="H122" i="17"/>
  <c r="I122" i="17" s="1"/>
  <c r="H121" i="17"/>
  <c r="I121" i="17" s="1"/>
  <c r="H120" i="17"/>
  <c r="I120" i="17" s="1"/>
  <c r="H119" i="17"/>
  <c r="I119" i="17" s="1"/>
  <c r="H118" i="17"/>
  <c r="I118" i="17" s="1"/>
  <c r="H117" i="17"/>
  <c r="I117" i="17" s="1"/>
  <c r="H116" i="17"/>
  <c r="I116" i="17" s="1"/>
  <c r="H115" i="17"/>
  <c r="I115" i="17" s="1"/>
  <c r="H114" i="17"/>
  <c r="I114" i="17" s="1"/>
  <c r="H113" i="17"/>
  <c r="I113" i="17" s="1"/>
  <c r="H112" i="17"/>
  <c r="I112" i="17" s="1"/>
  <c r="H111" i="17"/>
  <c r="I111" i="17" s="1"/>
  <c r="H110" i="17"/>
  <c r="I110" i="17" s="1"/>
  <c r="H109" i="17"/>
  <c r="I109" i="17" s="1"/>
  <c r="H108" i="17"/>
  <c r="I108" i="17" s="1"/>
  <c r="H107" i="17"/>
  <c r="I107" i="17" s="1"/>
  <c r="H106" i="17"/>
  <c r="I106" i="17" s="1"/>
  <c r="H105" i="17"/>
  <c r="I105" i="17" s="1"/>
  <c r="H104" i="17"/>
  <c r="I104" i="17" s="1"/>
  <c r="H103" i="17"/>
  <c r="I103" i="17" s="1"/>
  <c r="H102" i="17"/>
  <c r="I102" i="17" s="1"/>
  <c r="H101" i="17"/>
  <c r="I101" i="17" s="1"/>
  <c r="H100" i="17"/>
  <c r="I100" i="17" s="1"/>
  <c r="H99" i="17"/>
  <c r="I99" i="17" s="1"/>
  <c r="H98" i="17"/>
  <c r="I98" i="17" s="1"/>
  <c r="H97" i="17"/>
  <c r="I97" i="17" s="1"/>
  <c r="H96" i="17"/>
  <c r="I96" i="17" s="1"/>
  <c r="H95" i="17"/>
  <c r="I95" i="17" s="1"/>
  <c r="H94" i="17"/>
  <c r="I94" i="17" s="1"/>
  <c r="H93" i="17"/>
  <c r="I93" i="17" s="1"/>
  <c r="H92" i="17"/>
  <c r="I92" i="17" s="1"/>
  <c r="H91" i="17"/>
  <c r="I91" i="17" s="1"/>
  <c r="H90" i="17"/>
  <c r="I90" i="17" s="1"/>
  <c r="H89" i="17"/>
  <c r="I89" i="17" s="1"/>
  <c r="H88" i="17"/>
  <c r="I88" i="17" s="1"/>
  <c r="H87" i="17"/>
  <c r="I87" i="17" s="1"/>
  <c r="H86" i="17"/>
  <c r="I86" i="17" s="1"/>
  <c r="H85" i="17"/>
  <c r="I85" i="17" s="1"/>
  <c r="H84" i="17"/>
  <c r="I84" i="17" s="1"/>
  <c r="H83" i="17"/>
  <c r="I83" i="17" s="1"/>
  <c r="H82" i="17"/>
  <c r="I82" i="17" s="1"/>
  <c r="H81" i="17"/>
  <c r="I81" i="17" s="1"/>
  <c r="H80" i="17"/>
  <c r="I80" i="17" s="1"/>
  <c r="H79" i="17"/>
  <c r="I79" i="17" s="1"/>
  <c r="H78" i="17"/>
  <c r="I78" i="17" s="1"/>
  <c r="H77" i="17"/>
  <c r="I77" i="17" s="1"/>
  <c r="H76" i="17"/>
  <c r="I76" i="17" s="1"/>
  <c r="H75" i="17"/>
  <c r="I75" i="17" s="1"/>
  <c r="H74" i="17"/>
  <c r="I74" i="17" s="1"/>
  <c r="H73" i="17"/>
  <c r="I73" i="17" s="1"/>
  <c r="H72" i="17"/>
  <c r="I72" i="17" s="1"/>
  <c r="H71" i="17"/>
  <c r="I71" i="17" s="1"/>
  <c r="H70" i="17"/>
  <c r="I70" i="17" s="1"/>
  <c r="H69" i="17"/>
  <c r="I69" i="17" s="1"/>
  <c r="H68" i="17"/>
  <c r="I68" i="17" s="1"/>
  <c r="H67" i="17"/>
  <c r="I67" i="17" s="1"/>
  <c r="H63" i="17"/>
  <c r="I63" i="17" s="1"/>
  <c r="H62" i="17"/>
  <c r="I62" i="17" s="1"/>
  <c r="H61" i="17"/>
  <c r="I61" i="17" s="1"/>
  <c r="H59" i="17"/>
  <c r="I59" i="17" s="1"/>
  <c r="H58" i="17"/>
  <c r="I58" i="17" s="1"/>
  <c r="H57" i="17"/>
  <c r="I57" i="17" s="1"/>
  <c r="H56" i="17"/>
  <c r="I56" i="17" s="1"/>
  <c r="H55" i="17"/>
  <c r="I55" i="17" s="1"/>
  <c r="H54" i="17"/>
  <c r="I54" i="17" s="1"/>
  <c r="H53" i="17"/>
  <c r="I53" i="17" s="1"/>
  <c r="H52" i="17"/>
  <c r="I52" i="17" s="1"/>
  <c r="H51" i="17"/>
  <c r="I51" i="17" s="1"/>
  <c r="H50" i="17"/>
  <c r="I50" i="17" s="1"/>
  <c r="H49" i="17"/>
  <c r="I49" i="17" s="1"/>
  <c r="H48" i="17"/>
  <c r="I48" i="17" s="1"/>
  <c r="H47" i="17"/>
  <c r="I47" i="17" s="1"/>
  <c r="H46" i="17"/>
  <c r="I46" i="17" s="1"/>
  <c r="H45" i="17"/>
  <c r="I45" i="17" s="1"/>
  <c r="H44" i="17"/>
  <c r="I44" i="17" s="1"/>
  <c r="H43" i="17"/>
  <c r="I43" i="17" s="1"/>
  <c r="H42" i="17"/>
  <c r="I42" i="17" s="1"/>
  <c r="H41" i="17"/>
  <c r="I41" i="17" s="1"/>
  <c r="H40" i="17"/>
  <c r="I40" i="17" s="1"/>
  <c r="H39" i="17"/>
  <c r="I39" i="17" s="1"/>
  <c r="H38" i="17"/>
  <c r="I38" i="17" s="1"/>
  <c r="H37" i="17"/>
  <c r="I37" i="17" s="1"/>
  <c r="H36" i="17"/>
  <c r="I36" i="17" s="1"/>
  <c r="H35" i="17"/>
  <c r="I35" i="17" s="1"/>
  <c r="H34" i="17"/>
  <c r="I34" i="17" s="1"/>
  <c r="H33" i="17"/>
  <c r="I33" i="17" s="1"/>
  <c r="H32" i="17"/>
  <c r="I32" i="17" s="1"/>
  <c r="H31" i="17"/>
  <c r="I31" i="17" s="1"/>
  <c r="H30" i="17"/>
  <c r="I30" i="17" s="1"/>
  <c r="H29" i="17"/>
  <c r="I29" i="17" s="1"/>
  <c r="H28" i="17"/>
  <c r="I28" i="17" s="1"/>
  <c r="H27" i="17"/>
  <c r="I27" i="17" s="1"/>
  <c r="H26" i="17"/>
  <c r="I26" i="17" s="1"/>
  <c r="H25" i="17"/>
  <c r="I25" i="17" s="1"/>
  <c r="H24" i="17"/>
  <c r="I24" i="17" s="1"/>
  <c r="H23" i="17"/>
  <c r="I23" i="17" s="1"/>
  <c r="H22" i="17"/>
  <c r="I22" i="17" s="1"/>
  <c r="H21" i="17"/>
  <c r="I21" i="17" s="1"/>
  <c r="H20" i="17"/>
  <c r="I20" i="17" s="1"/>
  <c r="H19" i="17"/>
  <c r="I19" i="17" s="1"/>
  <c r="H18" i="17"/>
  <c r="I18" i="17" s="1"/>
  <c r="H17" i="17"/>
  <c r="I17" i="17" s="1"/>
  <c r="H16" i="17"/>
  <c r="I16" i="17" s="1"/>
  <c r="H15" i="17"/>
  <c r="I15" i="17" s="1"/>
  <c r="H14" i="17"/>
  <c r="I14" i="17" s="1"/>
  <c r="H13" i="17"/>
  <c r="I13" i="17" s="1"/>
  <c r="H12" i="17"/>
  <c r="I12" i="17" s="1"/>
  <c r="H11" i="17"/>
  <c r="I11" i="17" s="1"/>
  <c r="H10" i="17"/>
  <c r="I10" i="17" s="1"/>
  <c r="H9" i="17"/>
  <c r="I9" i="17" s="1"/>
  <c r="H8" i="17"/>
  <c r="I8" i="17" s="1"/>
  <c r="F5" i="17"/>
  <c r="D5" i="17"/>
  <c r="C3" i="17"/>
  <c r="E41" i="16"/>
  <c r="D41" i="16"/>
  <c r="C39" i="6" s="1"/>
  <c r="E40" i="16"/>
  <c r="D40" i="16"/>
  <c r="C38" i="6" s="1"/>
  <c r="E38" i="16"/>
  <c r="D36" i="6" s="1"/>
  <c r="D38" i="16"/>
  <c r="F38" i="16" s="1"/>
  <c r="E37" i="16"/>
  <c r="D35" i="6" s="1"/>
  <c r="D37" i="16"/>
  <c r="C35" i="6" s="1"/>
  <c r="E35" i="16"/>
  <c r="D35" i="16"/>
  <c r="H60" i="17" s="1"/>
  <c r="I60" i="17" s="1"/>
  <c r="E34" i="16"/>
  <c r="D34" i="16"/>
  <c r="C32" i="6" s="1"/>
  <c r="E33" i="16"/>
  <c r="D33" i="16"/>
  <c r="F33" i="16" s="1"/>
  <c r="E32" i="16"/>
  <c r="D32" i="16"/>
  <c r="C30" i="6" s="1"/>
  <c r="E31" i="16"/>
  <c r="D31" i="16"/>
  <c r="F31" i="16" s="1"/>
  <c r="E29" i="16"/>
  <c r="D27" i="6" s="1"/>
  <c r="D29" i="16"/>
  <c r="C27" i="6" s="1"/>
  <c r="E28" i="16"/>
  <c r="D28" i="16"/>
  <c r="C26" i="6" s="1"/>
  <c r="E27" i="16"/>
  <c r="D27" i="16"/>
  <c r="C25" i="6" s="1"/>
  <c r="E25" i="16"/>
  <c r="D23" i="6" s="1"/>
  <c r="D25" i="16"/>
  <c r="E24" i="16"/>
  <c r="D22" i="6" s="1"/>
  <c r="D24" i="16"/>
  <c r="C22" i="6" s="1"/>
  <c r="E23" i="16"/>
  <c r="D23" i="16"/>
  <c r="H64" i="17" s="1"/>
  <c r="I64" i="17" s="1"/>
  <c r="E21" i="16"/>
  <c r="D19" i="6" s="1"/>
  <c r="D21" i="16"/>
  <c r="C19" i="6" s="1"/>
  <c r="E20" i="16"/>
  <c r="D18" i="6" s="1"/>
  <c r="D20" i="16"/>
  <c r="C18" i="6" s="1"/>
  <c r="E19" i="16"/>
  <c r="D17" i="6" s="1"/>
  <c r="D19" i="16"/>
  <c r="C17" i="6" s="1"/>
  <c r="E17" i="16"/>
  <c r="D17" i="16"/>
  <c r="C15" i="6" s="1"/>
  <c r="E16" i="16"/>
  <c r="D16" i="16"/>
  <c r="C14" i="6" s="1"/>
  <c r="E15" i="16"/>
  <c r="D15" i="16"/>
  <c r="F15" i="16" s="1"/>
  <c r="E13" i="16"/>
  <c r="D13" i="16"/>
  <c r="C11" i="6" s="1"/>
  <c r="E12" i="16"/>
  <c r="D10" i="6" s="1"/>
  <c r="D12" i="16"/>
  <c r="F12" i="16" s="1"/>
  <c r="E11" i="16"/>
  <c r="D9" i="6" s="1"/>
  <c r="D11" i="16"/>
  <c r="C9" i="6" s="1"/>
  <c r="F6" i="16"/>
  <c r="D6" i="16"/>
  <c r="C4" i="16"/>
  <c r="F6" i="15"/>
  <c r="D6" i="15"/>
  <c r="C4" i="15"/>
  <c r="L32" i="14"/>
  <c r="K32" i="14"/>
  <c r="J32" i="14"/>
  <c r="I32" i="14"/>
  <c r="H32" i="14"/>
  <c r="G32" i="14"/>
  <c r="F32" i="14"/>
  <c r="E32" i="14"/>
  <c r="D31" i="14"/>
  <c r="D30" i="14"/>
  <c r="D29" i="14"/>
  <c r="D28" i="14"/>
  <c r="D27" i="14"/>
  <c r="D26" i="14"/>
  <c r="D25" i="14"/>
  <c r="D24" i="14"/>
  <c r="D23" i="14"/>
  <c r="D22" i="14"/>
  <c r="D21" i="14"/>
  <c r="D20" i="14"/>
  <c r="D19" i="14"/>
  <c r="D18" i="14"/>
  <c r="D17" i="14"/>
  <c r="D16" i="14"/>
  <c r="D15" i="14"/>
  <c r="D14" i="14"/>
  <c r="D13" i="14"/>
  <c r="D12" i="14"/>
  <c r="D11" i="14"/>
  <c r="D10" i="14"/>
  <c r="D9" i="14"/>
  <c r="D8" i="14"/>
  <c r="D32" i="14" s="1"/>
  <c r="F9" i="15" s="1"/>
  <c r="F39" i="15" s="1"/>
  <c r="L5" i="14"/>
  <c r="J5" i="14"/>
  <c r="I3" i="14"/>
  <c r="F6" i="13"/>
  <c r="D6" i="13"/>
  <c r="C4" i="13"/>
  <c r="K128" i="12"/>
  <c r="J128" i="12"/>
  <c r="K9" i="10" s="1"/>
  <c r="I128" i="12"/>
  <c r="H128" i="12"/>
  <c r="G128" i="12"/>
  <c r="F128" i="12"/>
  <c r="F9" i="10" s="1"/>
  <c r="B26" i="11" s="1"/>
  <c r="E128" i="12"/>
  <c r="E9" i="10" s="1"/>
  <c r="D128" i="12"/>
  <c r="C127" i="12"/>
  <c r="C126" i="12"/>
  <c r="C125" i="12"/>
  <c r="C124" i="12"/>
  <c r="C123" i="12"/>
  <c r="C122" i="12"/>
  <c r="C121" i="12"/>
  <c r="C120" i="12"/>
  <c r="C119" i="12"/>
  <c r="C118" i="12"/>
  <c r="C117" i="12"/>
  <c r="C116" i="12"/>
  <c r="C115" i="12"/>
  <c r="C114" i="12"/>
  <c r="C113" i="12"/>
  <c r="C112" i="12"/>
  <c r="C111" i="12"/>
  <c r="C110" i="12"/>
  <c r="C109" i="12"/>
  <c r="C108" i="12"/>
  <c r="C107" i="12"/>
  <c r="C106" i="12"/>
  <c r="C105" i="12"/>
  <c r="C104" i="12"/>
  <c r="C103" i="12"/>
  <c r="C102" i="12"/>
  <c r="C101" i="12"/>
  <c r="C100" i="12"/>
  <c r="C99" i="12"/>
  <c r="C98" i="12"/>
  <c r="C97" i="12"/>
  <c r="C96" i="12"/>
  <c r="C95" i="12"/>
  <c r="C94" i="12"/>
  <c r="C93" i="12"/>
  <c r="C92" i="12"/>
  <c r="C91" i="12"/>
  <c r="C90" i="12"/>
  <c r="C89" i="12"/>
  <c r="C88" i="12"/>
  <c r="C87" i="12"/>
  <c r="C86" i="12"/>
  <c r="C85" i="12"/>
  <c r="C84" i="12"/>
  <c r="C83" i="12"/>
  <c r="C82" i="12"/>
  <c r="C81" i="12"/>
  <c r="C80" i="12"/>
  <c r="C79" i="12"/>
  <c r="C78" i="12"/>
  <c r="C77" i="12"/>
  <c r="C76" i="12"/>
  <c r="C75" i="12"/>
  <c r="C74" i="12"/>
  <c r="C73" i="12"/>
  <c r="C72" i="12"/>
  <c r="C71" i="12"/>
  <c r="C70" i="12"/>
  <c r="C69" i="12"/>
  <c r="C68" i="12"/>
  <c r="C67" i="12"/>
  <c r="C66" i="12"/>
  <c r="C65" i="12"/>
  <c r="C64" i="12"/>
  <c r="C63" i="12"/>
  <c r="C62" i="12"/>
  <c r="C61" i="12"/>
  <c r="C60" i="12"/>
  <c r="C59" i="12"/>
  <c r="C58" i="12"/>
  <c r="C57" i="12"/>
  <c r="C56" i="12"/>
  <c r="C55" i="12"/>
  <c r="C54" i="12"/>
  <c r="C53" i="12"/>
  <c r="C52" i="12"/>
  <c r="C51" i="12"/>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C8" i="12"/>
  <c r="K5" i="12"/>
  <c r="I5" i="12"/>
  <c r="H3" i="12"/>
  <c r="E32" i="11"/>
  <c r="B31" i="11"/>
  <c r="B30" i="11"/>
  <c r="D20" i="11"/>
  <c r="C20" i="11"/>
  <c r="E19" i="11"/>
  <c r="E18" i="11"/>
  <c r="E17" i="11"/>
  <c r="E16" i="11"/>
  <c r="E15" i="11"/>
  <c r="E14" i="11"/>
  <c r="E13" i="11"/>
  <c r="E12" i="11"/>
  <c r="E11" i="11"/>
  <c r="E10" i="11"/>
  <c r="E9" i="11"/>
  <c r="E20" i="11" s="1"/>
  <c r="F6" i="11"/>
  <c r="D6" i="11"/>
  <c r="C4" i="11"/>
  <c r="J51" i="10"/>
  <c r="B33" i="6" s="1"/>
  <c r="B51" i="6" s="1"/>
  <c r="L50" i="10"/>
  <c r="K50" i="10"/>
  <c r="I50" i="10"/>
  <c r="H50" i="10"/>
  <c r="B27" i="6" s="1"/>
  <c r="G50" i="10"/>
  <c r="F50" i="10"/>
  <c r="B19" i="6" s="1"/>
  <c r="E50" i="10"/>
  <c r="B15" i="6" s="1"/>
  <c r="D50" i="10"/>
  <c r="B11" i="6" s="1"/>
  <c r="C49" i="10"/>
  <c r="C48" i="10"/>
  <c r="C47" i="10"/>
  <c r="C46" i="10"/>
  <c r="F22" i="33" s="1"/>
  <c r="F23" i="33" s="1"/>
  <c r="C45" i="10"/>
  <c r="F23" i="32" s="1"/>
  <c r="F24" i="32" s="1"/>
  <c r="G24" i="32" s="1"/>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A10" i="10"/>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L9" i="10"/>
  <c r="I9" i="10"/>
  <c r="B29" i="11" s="1"/>
  <c r="H9" i="10"/>
  <c r="G9" i="10"/>
  <c r="D9" i="10"/>
  <c r="B24" i="11" s="1"/>
  <c r="A9" i="10"/>
  <c r="L5" i="10"/>
  <c r="J5" i="10"/>
  <c r="I3" i="10"/>
  <c r="D57" i="9"/>
  <c r="D55" i="9"/>
  <c r="D54" i="9"/>
  <c r="D53" i="9"/>
  <c r="D51" i="9"/>
  <c r="D49" i="9"/>
  <c r="D47" i="9"/>
  <c r="D45" i="9"/>
  <c r="D43" i="9"/>
  <c r="D41" i="9"/>
  <c r="D39" i="9"/>
  <c r="D37" i="9"/>
  <c r="D35" i="9"/>
  <c r="D33" i="9"/>
  <c r="D31" i="9"/>
  <c r="D30" i="9"/>
  <c r="D29" i="9"/>
  <c r="D25" i="9"/>
  <c r="D23" i="9"/>
  <c r="D21" i="9"/>
  <c r="D19" i="9"/>
  <c r="D17" i="9"/>
  <c r="D15" i="9"/>
  <c r="D13" i="9"/>
  <c r="D11" i="9"/>
  <c r="D10" i="9"/>
  <c r="D9" i="9"/>
  <c r="G5" i="9"/>
  <c r="E5" i="9"/>
  <c r="D3" i="9"/>
  <c r="G119" i="8"/>
  <c r="F119" i="8"/>
  <c r="E119" i="8"/>
  <c r="D119" i="8" s="1"/>
  <c r="G118" i="8"/>
  <c r="F118" i="8"/>
  <c r="E118" i="8"/>
  <c r="D118" i="8" s="1"/>
  <c r="G117" i="8"/>
  <c r="F117" i="8"/>
  <c r="E117" i="8"/>
  <c r="D117" i="8" s="1"/>
  <c r="G116" i="8"/>
  <c r="F116" i="8"/>
  <c r="E116" i="8"/>
  <c r="D116" i="8" s="1"/>
  <c r="G115" i="8"/>
  <c r="F115" i="8"/>
  <c r="E115" i="8"/>
  <c r="D115" i="8" s="1"/>
  <c r="G114" i="8"/>
  <c r="F114" i="8"/>
  <c r="E114" i="8"/>
  <c r="D114" i="8" s="1"/>
  <c r="G113" i="8"/>
  <c r="F113" i="8"/>
  <c r="F120" i="8" s="1"/>
  <c r="E113" i="8"/>
  <c r="E120" i="8" s="1"/>
  <c r="C15" i="8" s="1"/>
  <c r="D112" i="8"/>
  <c r="G111" i="8"/>
  <c r="F111" i="8"/>
  <c r="E111" i="8"/>
  <c r="G106" i="8"/>
  <c r="D106" i="8" s="1"/>
  <c r="F106" i="8"/>
  <c r="E106" i="8"/>
  <c r="G105" i="8"/>
  <c r="F105" i="8"/>
  <c r="E105" i="8"/>
  <c r="G104" i="8"/>
  <c r="F104" i="8"/>
  <c r="E104" i="8"/>
  <c r="G103" i="8"/>
  <c r="D103" i="8" s="1"/>
  <c r="F103" i="8"/>
  <c r="E103" i="8"/>
  <c r="G102" i="8"/>
  <c r="D102" i="8" s="1"/>
  <c r="F102" i="8"/>
  <c r="E102" i="8"/>
  <c r="G101" i="8"/>
  <c r="F101" i="8"/>
  <c r="E101" i="8"/>
  <c r="G100" i="8"/>
  <c r="F100" i="8"/>
  <c r="E100" i="8"/>
  <c r="E107" i="8" s="1"/>
  <c r="C14" i="8" s="1"/>
  <c r="D99" i="8"/>
  <c r="G93" i="8"/>
  <c r="F93" i="8"/>
  <c r="E93" i="8"/>
  <c r="G92" i="8"/>
  <c r="F92" i="8"/>
  <c r="E92" i="8"/>
  <c r="D92" i="8" s="1"/>
  <c r="G91" i="8"/>
  <c r="F91" i="8"/>
  <c r="E91" i="8"/>
  <c r="G90" i="8"/>
  <c r="F90" i="8"/>
  <c r="E90" i="8"/>
  <c r="G89" i="8"/>
  <c r="F89" i="8"/>
  <c r="E89" i="8"/>
  <c r="G88" i="8"/>
  <c r="F88" i="8"/>
  <c r="E88" i="8"/>
  <c r="D88" i="8" s="1"/>
  <c r="G87" i="8"/>
  <c r="G94" i="8" s="1"/>
  <c r="E13" i="8" s="1"/>
  <c r="F87" i="8"/>
  <c r="E87" i="8"/>
  <c r="D86" i="8"/>
  <c r="G81" i="8"/>
  <c r="F81" i="8"/>
  <c r="E81" i="8"/>
  <c r="D81" i="8" s="1"/>
  <c r="G80" i="8"/>
  <c r="F80" i="8"/>
  <c r="E80" i="8"/>
  <c r="G79" i="8"/>
  <c r="F79" i="8"/>
  <c r="E79" i="8"/>
  <c r="G78" i="8"/>
  <c r="F78" i="8"/>
  <c r="E78" i="8"/>
  <c r="G77" i="8"/>
  <c r="F77" i="8"/>
  <c r="E77" i="8"/>
  <c r="D77" i="8" s="1"/>
  <c r="G76" i="8"/>
  <c r="F76" i="8"/>
  <c r="E76" i="8"/>
  <c r="G75" i="8"/>
  <c r="G82" i="8" s="1"/>
  <c r="E12" i="8" s="1"/>
  <c r="F75" i="8"/>
  <c r="E75" i="8"/>
  <c r="D74" i="8"/>
  <c r="G68" i="8"/>
  <c r="F68" i="8"/>
  <c r="E68" i="8"/>
  <c r="D68" i="8" s="1"/>
  <c r="G67" i="8"/>
  <c r="F67" i="8"/>
  <c r="E67" i="8"/>
  <c r="D67" i="8" s="1"/>
  <c r="G66" i="8"/>
  <c r="F66" i="8"/>
  <c r="E66" i="8"/>
  <c r="D66" i="8" s="1"/>
  <c r="G65" i="8"/>
  <c r="F65" i="8"/>
  <c r="E65" i="8"/>
  <c r="D65" i="8" s="1"/>
  <c r="G64" i="8"/>
  <c r="F64" i="8"/>
  <c r="E64" i="8"/>
  <c r="D64" i="8" s="1"/>
  <c r="G63" i="8"/>
  <c r="F63" i="8"/>
  <c r="E63" i="8"/>
  <c r="D63" i="8" s="1"/>
  <c r="G62" i="8"/>
  <c r="F62" i="8"/>
  <c r="E62" i="8"/>
  <c r="D62" i="8" s="1"/>
  <c r="G61" i="8"/>
  <c r="F61" i="8"/>
  <c r="E61" i="8"/>
  <c r="D61" i="8" s="1"/>
  <c r="G60" i="8"/>
  <c r="F60" i="8"/>
  <c r="E60" i="8"/>
  <c r="D60" i="8" s="1"/>
  <c r="G59" i="8"/>
  <c r="F59" i="8"/>
  <c r="E59" i="8"/>
  <c r="D59" i="8" s="1"/>
  <c r="G58" i="8"/>
  <c r="F58" i="8"/>
  <c r="E58" i="8"/>
  <c r="D58" i="8" s="1"/>
  <c r="G57" i="8"/>
  <c r="F57" i="8"/>
  <c r="E57" i="8"/>
  <c r="D57" i="8" s="1"/>
  <c r="G56" i="8"/>
  <c r="F56" i="8"/>
  <c r="E56" i="8"/>
  <c r="D56" i="8" s="1"/>
  <c r="G55" i="8"/>
  <c r="F55" i="8"/>
  <c r="E55" i="8"/>
  <c r="D55" i="8" s="1"/>
  <c r="G54" i="8"/>
  <c r="F54" i="8"/>
  <c r="E54" i="8"/>
  <c r="D54" i="8" s="1"/>
  <c r="G53" i="8"/>
  <c r="F53" i="8"/>
  <c r="E53" i="8"/>
  <c r="D53" i="8" s="1"/>
  <c r="G52" i="8"/>
  <c r="F52" i="8"/>
  <c r="E52" i="8"/>
  <c r="D52" i="8" s="1"/>
  <c r="G51" i="8"/>
  <c r="F51" i="8"/>
  <c r="E51" i="8"/>
  <c r="D51" i="8" s="1"/>
  <c r="G50" i="8"/>
  <c r="F50" i="8"/>
  <c r="E50" i="8"/>
  <c r="D50" i="8" s="1"/>
  <c r="G49" i="8"/>
  <c r="F49" i="8"/>
  <c r="E49" i="8"/>
  <c r="D49" i="8" s="1"/>
  <c r="G48" i="8"/>
  <c r="F48" i="8"/>
  <c r="E48" i="8"/>
  <c r="D48" i="8" s="1"/>
  <c r="G47" i="8"/>
  <c r="G69" i="8" s="1"/>
  <c r="E11" i="8" s="1"/>
  <c r="F47" i="8"/>
  <c r="F69" i="8" s="1"/>
  <c r="E47" i="8"/>
  <c r="E69" i="8" s="1"/>
  <c r="C11" i="8" s="1"/>
  <c r="D46" i="8"/>
  <c r="D41" i="8"/>
  <c r="D40" i="8"/>
  <c r="D39" i="8"/>
  <c r="D38" i="8"/>
  <c r="D37" i="8"/>
  <c r="D36" i="8"/>
  <c r="D35" i="8"/>
  <c r="D34" i="8"/>
  <c r="D33" i="8"/>
  <c r="D32" i="8"/>
  <c r="D31" i="8"/>
  <c r="D30" i="8"/>
  <c r="D29" i="8"/>
  <c r="D28" i="8"/>
  <c r="D27" i="8"/>
  <c r="D26" i="8"/>
  <c r="D25" i="8"/>
  <c r="D24" i="8"/>
  <c r="D23" i="8"/>
  <c r="D22" i="8"/>
  <c r="D15" i="8"/>
  <c r="D11" i="8"/>
  <c r="B11" i="8" s="1"/>
  <c r="G5" i="8"/>
  <c r="E5" i="8"/>
  <c r="D3" i="8"/>
  <c r="G148" i="7"/>
  <c r="F148" i="7"/>
  <c r="E148" i="7"/>
  <c r="G147" i="7"/>
  <c r="F147" i="7"/>
  <c r="E147" i="7"/>
  <c r="G146" i="7"/>
  <c r="F146" i="7"/>
  <c r="E146" i="7"/>
  <c r="D146" i="7" s="1"/>
  <c r="G145" i="7"/>
  <c r="F145" i="7"/>
  <c r="E145" i="7"/>
  <c r="G144" i="7"/>
  <c r="F144" i="7"/>
  <c r="E144" i="7"/>
  <c r="G143" i="7"/>
  <c r="F143" i="7"/>
  <c r="E143" i="7"/>
  <c r="G142" i="7"/>
  <c r="F142" i="7"/>
  <c r="E142" i="7"/>
  <c r="D141" i="7"/>
  <c r="G135" i="7"/>
  <c r="F135" i="7"/>
  <c r="E135" i="7"/>
  <c r="G134" i="7"/>
  <c r="F134" i="7"/>
  <c r="E134" i="7"/>
  <c r="G133" i="7"/>
  <c r="F133" i="7"/>
  <c r="E133" i="7"/>
  <c r="G132" i="7"/>
  <c r="F132" i="7"/>
  <c r="E132" i="7"/>
  <c r="G131" i="7"/>
  <c r="F131" i="7"/>
  <c r="E131" i="7"/>
  <c r="G130" i="7"/>
  <c r="F130" i="7"/>
  <c r="E130" i="7"/>
  <c r="D130" i="7" s="1"/>
  <c r="G129" i="7"/>
  <c r="G136" i="7" s="1"/>
  <c r="E12" i="7" s="1"/>
  <c r="F129" i="7"/>
  <c r="E129" i="7"/>
  <c r="D128" i="7"/>
  <c r="G122" i="7"/>
  <c r="F122" i="7"/>
  <c r="E122" i="7"/>
  <c r="G121" i="7"/>
  <c r="F121" i="7"/>
  <c r="E121" i="7"/>
  <c r="G120" i="7"/>
  <c r="F120" i="7"/>
  <c r="E120" i="7"/>
  <c r="D120" i="7" s="1"/>
  <c r="G119" i="7"/>
  <c r="F119" i="7"/>
  <c r="E119" i="7"/>
  <c r="G118" i="7"/>
  <c r="F118" i="7"/>
  <c r="E118" i="7"/>
  <c r="G117" i="7"/>
  <c r="F117" i="7"/>
  <c r="E117" i="7"/>
  <c r="G116" i="7"/>
  <c r="F116" i="7"/>
  <c r="E116" i="7"/>
  <c r="G115" i="7"/>
  <c r="F115" i="7"/>
  <c r="E115" i="7"/>
  <c r="G114" i="7"/>
  <c r="G123" i="7" s="1"/>
  <c r="E13" i="7" s="1"/>
  <c r="F114" i="7"/>
  <c r="E114" i="7"/>
  <c r="G113" i="7"/>
  <c r="F113" i="7"/>
  <c r="E113" i="7"/>
  <c r="D112" i="7"/>
  <c r="G106" i="7"/>
  <c r="F106" i="7"/>
  <c r="E106" i="7"/>
  <c r="G105" i="7"/>
  <c r="F105" i="7"/>
  <c r="E105" i="7"/>
  <c r="G104" i="7"/>
  <c r="F104" i="7"/>
  <c r="E104" i="7"/>
  <c r="G103" i="7"/>
  <c r="F103" i="7"/>
  <c r="E103" i="7"/>
  <c r="G102" i="7"/>
  <c r="F102" i="7"/>
  <c r="E102" i="7"/>
  <c r="G101" i="7"/>
  <c r="F101" i="7"/>
  <c r="E101" i="7"/>
  <c r="G100" i="7"/>
  <c r="F100" i="7"/>
  <c r="E100" i="7"/>
  <c r="D100" i="7" s="1"/>
  <c r="G99" i="7"/>
  <c r="F99" i="7"/>
  <c r="E99" i="7"/>
  <c r="D99" i="7" s="1"/>
  <c r="G98" i="7"/>
  <c r="F98" i="7"/>
  <c r="E98" i="7"/>
  <c r="G97" i="7"/>
  <c r="F97" i="7"/>
  <c r="E97" i="7"/>
  <c r="G96" i="7"/>
  <c r="F96" i="7"/>
  <c r="E96" i="7"/>
  <c r="G95" i="7"/>
  <c r="F95" i="7"/>
  <c r="E95" i="7"/>
  <c r="G94" i="7"/>
  <c r="F94" i="7"/>
  <c r="E94" i="7"/>
  <c r="G93" i="7"/>
  <c r="F93" i="7"/>
  <c r="E93" i="7"/>
  <c r="G92" i="7"/>
  <c r="F92" i="7"/>
  <c r="E92" i="7"/>
  <c r="D92" i="7" s="1"/>
  <c r="G91" i="7"/>
  <c r="F91" i="7"/>
  <c r="E91" i="7"/>
  <c r="D91" i="7" s="1"/>
  <c r="G90" i="7"/>
  <c r="F90" i="7"/>
  <c r="E90" i="7"/>
  <c r="G89" i="7"/>
  <c r="F89" i="7"/>
  <c r="E89" i="7"/>
  <c r="G88" i="7"/>
  <c r="F88" i="7"/>
  <c r="E88" i="7"/>
  <c r="D87" i="7"/>
  <c r="G81" i="7"/>
  <c r="F81" i="7"/>
  <c r="E81" i="7"/>
  <c r="G80" i="7"/>
  <c r="F80" i="7"/>
  <c r="E80" i="7"/>
  <c r="G79" i="7"/>
  <c r="F79" i="7"/>
  <c r="E79" i="7"/>
  <c r="G78" i="7"/>
  <c r="F78" i="7"/>
  <c r="E78" i="7"/>
  <c r="D78" i="7" s="1"/>
  <c r="G77" i="7"/>
  <c r="F77" i="7"/>
  <c r="E77" i="7"/>
  <c r="G76" i="7"/>
  <c r="F76" i="7"/>
  <c r="E76" i="7"/>
  <c r="G75" i="7"/>
  <c r="F75" i="7"/>
  <c r="E75" i="7"/>
  <c r="G74" i="7"/>
  <c r="F74" i="7"/>
  <c r="E74" i="7"/>
  <c r="D74" i="7" s="1"/>
  <c r="G73" i="7"/>
  <c r="F73" i="7"/>
  <c r="E73" i="7"/>
  <c r="G72" i="7"/>
  <c r="F72" i="7"/>
  <c r="E72" i="7"/>
  <c r="G71" i="7"/>
  <c r="F71" i="7"/>
  <c r="E71" i="7"/>
  <c r="G70" i="7"/>
  <c r="F70" i="7"/>
  <c r="E70" i="7"/>
  <c r="D70" i="7" s="1"/>
  <c r="G69" i="7"/>
  <c r="F69" i="7"/>
  <c r="E69" i="7"/>
  <c r="G68" i="7"/>
  <c r="F68" i="7"/>
  <c r="E68" i="7"/>
  <c r="G67" i="7"/>
  <c r="F67" i="7"/>
  <c r="E67" i="7"/>
  <c r="G66" i="7"/>
  <c r="F66" i="7"/>
  <c r="E66" i="7"/>
  <c r="D66" i="7" s="1"/>
  <c r="G65" i="7"/>
  <c r="F65" i="7"/>
  <c r="E65" i="7"/>
  <c r="G64" i="7"/>
  <c r="F64" i="7"/>
  <c r="E64" i="7"/>
  <c r="G63" i="7"/>
  <c r="F63" i="7"/>
  <c r="E63" i="7"/>
  <c r="G62" i="7"/>
  <c r="F62" i="7"/>
  <c r="E62" i="7"/>
  <c r="D62" i="7" s="1"/>
  <c r="G61" i="7"/>
  <c r="F61" i="7"/>
  <c r="E61" i="7"/>
  <c r="G60" i="7"/>
  <c r="F60" i="7"/>
  <c r="E60" i="7"/>
  <c r="G59" i="7"/>
  <c r="F59" i="7"/>
  <c r="E59" i="7"/>
  <c r="G58" i="7"/>
  <c r="F58" i="7"/>
  <c r="E58" i="7"/>
  <c r="D58" i="7" s="1"/>
  <c r="G57" i="7"/>
  <c r="F57" i="7"/>
  <c r="E57" i="7"/>
  <c r="G56" i="7"/>
  <c r="F56" i="7"/>
  <c r="E56" i="7"/>
  <c r="G55" i="7"/>
  <c r="F55" i="7"/>
  <c r="E55" i="7"/>
  <c r="D54" i="7"/>
  <c r="D49" i="7"/>
  <c r="D48" i="7"/>
  <c r="D47" i="7"/>
  <c r="D46" i="7"/>
  <c r="D45" i="7"/>
  <c r="D44" i="7"/>
  <c r="D43" i="7"/>
  <c r="D42" i="7"/>
  <c r="D41" i="7"/>
  <c r="D40" i="7"/>
  <c r="D39" i="7"/>
  <c r="D38" i="7"/>
  <c r="D37" i="7"/>
  <c r="D36" i="7"/>
  <c r="D35" i="7"/>
  <c r="D34" i="7"/>
  <c r="D33" i="7"/>
  <c r="D32" i="7"/>
  <c r="D31" i="7"/>
  <c r="D30" i="7"/>
  <c r="D29" i="7"/>
  <c r="D28" i="7"/>
  <c r="D27" i="7"/>
  <c r="D26" i="7"/>
  <c r="D25" i="7"/>
  <c r="E19" i="7"/>
  <c r="D19" i="7"/>
  <c r="C19" i="7"/>
  <c r="B19" i="7" s="1"/>
  <c r="B18" i="7"/>
  <c r="G5" i="7"/>
  <c r="E5" i="7"/>
  <c r="D3" i="7"/>
  <c r="A51" i="6"/>
  <c r="A50" i="6"/>
  <c r="A49" i="6"/>
  <c r="A48" i="6"/>
  <c r="A47" i="6"/>
  <c r="A46" i="6"/>
  <c r="A45" i="6"/>
  <c r="D39" i="6"/>
  <c r="G33" i="6"/>
  <c r="D33" i="6"/>
  <c r="D51" i="6" s="1"/>
  <c r="D31" i="6"/>
  <c r="B31" i="6"/>
  <c r="B32" i="6" s="1"/>
  <c r="D30" i="6"/>
  <c r="D29" i="6"/>
  <c r="D26" i="6"/>
  <c r="D25" i="6"/>
  <c r="B23" i="6"/>
  <c r="D21" i="6"/>
  <c r="B21" i="6"/>
  <c r="D15" i="6"/>
  <c r="D14" i="6"/>
  <c r="D13" i="6"/>
  <c r="G11" i="6"/>
  <c r="G10" i="6"/>
  <c r="G9" i="6"/>
  <c r="B9" i="6"/>
  <c r="I23" i="5"/>
  <c r="H23" i="5"/>
  <c r="F23" i="5"/>
  <c r="E23" i="5"/>
  <c r="C23" i="5"/>
  <c r="B23" i="5"/>
  <c r="H17" i="2" s="1"/>
  <c r="K22" i="5"/>
  <c r="J22" i="5"/>
  <c r="G22" i="5"/>
  <c r="D22" i="5"/>
  <c r="K21" i="5"/>
  <c r="J21" i="5"/>
  <c r="G21" i="5"/>
  <c r="D21" i="5"/>
  <c r="K20" i="5"/>
  <c r="J20" i="5"/>
  <c r="G20" i="5"/>
  <c r="D20" i="5"/>
  <c r="K19" i="5"/>
  <c r="J19" i="5"/>
  <c r="G19" i="5"/>
  <c r="D19" i="5"/>
  <c r="K18" i="5"/>
  <c r="J18" i="5"/>
  <c r="G18" i="5"/>
  <c r="D18" i="5"/>
  <c r="K17" i="5"/>
  <c r="J17" i="5"/>
  <c r="G17" i="5"/>
  <c r="D17" i="5"/>
  <c r="K16" i="5"/>
  <c r="J16" i="5"/>
  <c r="G16" i="5"/>
  <c r="D16" i="5"/>
  <c r="K15" i="5"/>
  <c r="J15" i="5"/>
  <c r="G15" i="5"/>
  <c r="D15" i="5"/>
  <c r="K14" i="5"/>
  <c r="J14" i="5"/>
  <c r="G14" i="5"/>
  <c r="D14" i="5"/>
  <c r="K13" i="5"/>
  <c r="J13" i="5"/>
  <c r="G13" i="5"/>
  <c r="D13" i="5"/>
  <c r="K12" i="5"/>
  <c r="J12" i="5"/>
  <c r="G12" i="5"/>
  <c r="D12" i="5"/>
  <c r="J11" i="5"/>
  <c r="K11" i="5" s="1"/>
  <c r="K23" i="5" s="1"/>
  <c r="G11" i="5"/>
  <c r="G23" i="5" s="1"/>
  <c r="D11" i="5"/>
  <c r="D23" i="5" s="1"/>
  <c r="K6" i="5"/>
  <c r="I6" i="5"/>
  <c r="H4" i="5"/>
  <c r="F6" i="4"/>
  <c r="D6" i="4"/>
  <c r="C4" i="4"/>
  <c r="H6" i="3"/>
  <c r="F6" i="3"/>
  <c r="E4" i="3"/>
  <c r="B19" i="2"/>
  <c r="H18" i="2" s="1"/>
  <c r="F6" i="1"/>
  <c r="D6" i="1"/>
  <c r="C4" i="1"/>
  <c r="G12" i="9" l="1"/>
  <c r="F12" i="9"/>
  <c r="E12" i="9"/>
  <c r="D12" i="9" s="1"/>
  <c r="D147" i="7"/>
  <c r="D88" i="7"/>
  <c r="D96" i="7"/>
  <c r="D104" i="7"/>
  <c r="D134" i="7"/>
  <c r="G149" i="7"/>
  <c r="E14" i="7" s="1"/>
  <c r="D59" i="7"/>
  <c r="D67" i="7"/>
  <c r="D75" i="7"/>
  <c r="D121" i="7"/>
  <c r="F136" i="7"/>
  <c r="D12" i="7" s="1"/>
  <c r="D116" i="7"/>
  <c r="D143" i="7"/>
  <c r="D95" i="7"/>
  <c r="D103" i="7"/>
  <c r="D133" i="7"/>
  <c r="D55" i="7"/>
  <c r="D63" i="7"/>
  <c r="D71" i="7"/>
  <c r="D79" i="7"/>
  <c r="D117" i="7"/>
  <c r="D28" i="30"/>
  <c r="D32" i="30"/>
  <c r="G76" i="30"/>
  <c r="D60" i="30"/>
  <c r="D64" i="30"/>
  <c r="D68" i="30"/>
  <c r="D72" i="30"/>
  <c r="D81" i="30"/>
  <c r="G15" i="30"/>
  <c r="F109" i="30"/>
  <c r="F110" i="30" s="1"/>
  <c r="D92" i="30"/>
  <c r="D95" i="30"/>
  <c r="D96" i="30"/>
  <c r="D100" i="30"/>
  <c r="D104" i="30"/>
  <c r="D108" i="30"/>
  <c r="D124" i="30"/>
  <c r="D128" i="30"/>
  <c r="D132" i="30"/>
  <c r="D136" i="30"/>
  <c r="D140" i="30"/>
  <c r="D160" i="30"/>
  <c r="D164" i="30"/>
  <c r="D168" i="30"/>
  <c r="D172" i="30"/>
  <c r="E43" i="30"/>
  <c r="E44" i="30" s="1"/>
  <c r="D26" i="30"/>
  <c r="E76" i="30"/>
  <c r="E77" i="30" s="1"/>
  <c r="D62" i="30"/>
  <c r="D66" i="30"/>
  <c r="D70" i="30"/>
  <c r="D74" i="30"/>
  <c r="D94" i="30"/>
  <c r="D97" i="30"/>
  <c r="F175" i="30"/>
  <c r="M15" i="30"/>
  <c r="B42" i="46" s="1"/>
  <c r="D27" i="30"/>
  <c r="F76" i="30"/>
  <c r="F77" i="30" s="1"/>
  <c r="D59" i="30"/>
  <c r="D63" i="30"/>
  <c r="D67" i="30"/>
  <c r="D71" i="30"/>
  <c r="D75" i="30"/>
  <c r="F15" i="30"/>
  <c r="D91" i="30"/>
  <c r="D36" i="9"/>
  <c r="D42" i="9"/>
  <c r="D38" i="9"/>
  <c r="D34" i="9"/>
  <c r="D44" i="9"/>
  <c r="D46" i="9"/>
  <c r="D24" i="9"/>
  <c r="D20" i="9"/>
  <c r="D16" i="9"/>
  <c r="E15" i="30"/>
  <c r="F43" i="30"/>
  <c r="F44" i="30" s="1"/>
  <c r="D31" i="30"/>
  <c r="D36" i="30"/>
  <c r="D40" i="30"/>
  <c r="G109" i="30"/>
  <c r="G110" i="30" s="1"/>
  <c r="D99" i="30"/>
  <c r="D103" i="30"/>
  <c r="D107" i="30"/>
  <c r="D118" i="30"/>
  <c r="F142" i="30"/>
  <c r="F143" i="30" s="1"/>
  <c r="D127" i="30"/>
  <c r="D131" i="30"/>
  <c r="D135" i="30"/>
  <c r="D139" i="30"/>
  <c r="D148" i="30"/>
  <c r="G175" i="30"/>
  <c r="G176" i="30" s="1"/>
  <c r="D159" i="30"/>
  <c r="D163" i="30"/>
  <c r="D167" i="30"/>
  <c r="D171" i="30"/>
  <c r="D184" i="30"/>
  <c r="G43" i="30"/>
  <c r="D30" i="30"/>
  <c r="D35" i="30"/>
  <c r="D39" i="30"/>
  <c r="D48" i="30"/>
  <c r="D49" i="30"/>
  <c r="D98" i="30"/>
  <c r="D102" i="30"/>
  <c r="D106" i="30"/>
  <c r="G142" i="30"/>
  <c r="G143" i="30" s="1"/>
  <c r="D126" i="30"/>
  <c r="D130" i="30"/>
  <c r="D134" i="30"/>
  <c r="D138" i="30"/>
  <c r="D147" i="30"/>
  <c r="D158" i="30"/>
  <c r="D162" i="30"/>
  <c r="D166" i="30"/>
  <c r="D170" i="30"/>
  <c r="D174" i="30"/>
  <c r="D181" i="30"/>
  <c r="D25" i="30"/>
  <c r="D29" i="30"/>
  <c r="D34" i="30"/>
  <c r="D38" i="30"/>
  <c r="D42" i="30"/>
  <c r="D58" i="30"/>
  <c r="D85" i="30"/>
  <c r="E109" i="30"/>
  <c r="D101" i="30"/>
  <c r="D105" i="30"/>
  <c r="D125" i="30"/>
  <c r="D129" i="30"/>
  <c r="D133" i="30"/>
  <c r="D137" i="30"/>
  <c r="D141" i="30"/>
  <c r="D157" i="30"/>
  <c r="D161" i="30"/>
  <c r="D165" i="30"/>
  <c r="D169" i="30"/>
  <c r="D173" i="30"/>
  <c r="D180" i="30"/>
  <c r="G120" i="8"/>
  <c r="E15" i="8" s="1"/>
  <c r="D47" i="8"/>
  <c r="D69" i="8" s="1"/>
  <c r="D76" i="8"/>
  <c r="D80" i="8"/>
  <c r="D87" i="8"/>
  <c r="D91" i="8"/>
  <c r="F107" i="8"/>
  <c r="D14" i="8" s="1"/>
  <c r="D101" i="8"/>
  <c r="D107" i="8" s="1"/>
  <c r="D105" i="8"/>
  <c r="D113" i="8"/>
  <c r="D120" i="8" s="1"/>
  <c r="D75" i="8"/>
  <c r="D82" i="8" s="1"/>
  <c r="D79" i="8"/>
  <c r="F94" i="8"/>
  <c r="D13" i="8" s="1"/>
  <c r="D90" i="8"/>
  <c r="D104" i="8"/>
  <c r="F82" i="8"/>
  <c r="D12" i="8" s="1"/>
  <c r="D78" i="8"/>
  <c r="D89" i="8"/>
  <c r="D94" i="8" s="1"/>
  <c r="D93" i="8"/>
  <c r="J23" i="5"/>
  <c r="C29" i="6"/>
  <c r="F17" i="16"/>
  <c r="F28" i="16"/>
  <c r="C13" i="6"/>
  <c r="C46" i="6" s="1"/>
  <c r="C49" i="6"/>
  <c r="F41" i="16"/>
  <c r="H23" i="34"/>
  <c r="H25" i="34" s="1"/>
  <c r="H38" i="34" s="1"/>
  <c r="H40" i="34" s="1"/>
  <c r="C10" i="6"/>
  <c r="C45" i="6" s="1"/>
  <c r="F13" i="16"/>
  <c r="E27" i="6"/>
  <c r="J27" i="6" s="1"/>
  <c r="F34" i="16"/>
  <c r="F40" i="16"/>
  <c r="C47" i="6"/>
  <c r="E15" i="6"/>
  <c r="I15" i="6" s="1"/>
  <c r="F35" i="16"/>
  <c r="D43" i="42"/>
  <c r="E35" i="6"/>
  <c r="H35" i="6" s="1"/>
  <c r="D46" i="6"/>
  <c r="E19" i="6"/>
  <c r="H19" i="6" s="1"/>
  <c r="D11" i="6"/>
  <c r="E11" i="6" s="1"/>
  <c r="D49" i="6"/>
  <c r="C36" i="6"/>
  <c r="C52" i="6" s="1"/>
  <c r="D38" i="6"/>
  <c r="D52" i="6" s="1"/>
  <c r="F19" i="16"/>
  <c r="F24" i="16"/>
  <c r="B17" i="6"/>
  <c r="B29" i="6"/>
  <c r="C31" i="6"/>
  <c r="E31" i="6" s="1"/>
  <c r="D32" i="6"/>
  <c r="E32" i="6" s="1"/>
  <c r="H32" i="6" s="1"/>
  <c r="C33" i="6"/>
  <c r="C51" i="6" s="1"/>
  <c r="F23" i="16"/>
  <c r="F25" i="16"/>
  <c r="F29" i="16"/>
  <c r="F37" i="16"/>
  <c r="D123" i="17"/>
  <c r="E42" i="16"/>
  <c r="D56" i="6" s="1"/>
  <c r="F16" i="16"/>
  <c r="H15" i="6"/>
  <c r="D45" i="6"/>
  <c r="E9" i="6"/>
  <c r="F107" i="7"/>
  <c r="D11" i="7" s="1"/>
  <c r="E107" i="7"/>
  <c r="C11" i="7" s="1"/>
  <c r="B11" i="7" s="1"/>
  <c r="D129" i="7"/>
  <c r="E136" i="7"/>
  <c r="C12" i="7" s="1"/>
  <c r="B12" i="7" s="1"/>
  <c r="D16" i="8"/>
  <c r="D14" i="9"/>
  <c r="G107" i="7"/>
  <c r="E11" i="7" s="1"/>
  <c r="D113" i="7"/>
  <c r="E123" i="7"/>
  <c r="C13" i="7" s="1"/>
  <c r="D100" i="8"/>
  <c r="G107" i="8"/>
  <c r="E14" i="8" s="1"/>
  <c r="B15" i="8"/>
  <c r="E18" i="30"/>
  <c r="H21" i="2"/>
  <c r="F82" i="7"/>
  <c r="D10" i="7" s="1"/>
  <c r="E82" i="7"/>
  <c r="C10" i="7" s="1"/>
  <c r="F123" i="7"/>
  <c r="D13" i="7" s="1"/>
  <c r="D142" i="7"/>
  <c r="E149" i="7"/>
  <c r="C14" i="7" s="1"/>
  <c r="D18" i="9"/>
  <c r="D47" i="6"/>
  <c r="E17" i="6"/>
  <c r="D48" i="6"/>
  <c r="G82" i="7"/>
  <c r="E10" i="7" s="1"/>
  <c r="E15" i="7" s="1"/>
  <c r="E20" i="7" s="1"/>
  <c r="F149" i="7"/>
  <c r="D14" i="7" s="1"/>
  <c r="E82" i="8"/>
  <c r="C12" i="8" s="1"/>
  <c r="B12" i="8" s="1"/>
  <c r="D22" i="9"/>
  <c r="B25" i="11"/>
  <c r="C9" i="10"/>
  <c r="B13" i="6"/>
  <c r="E94" i="8"/>
  <c r="C13" i="8" s="1"/>
  <c r="B13" i="8" s="1"/>
  <c r="D26" i="9"/>
  <c r="D32" i="9"/>
  <c r="D40" i="9"/>
  <c r="D52" i="9"/>
  <c r="D56" i="9"/>
  <c r="B27" i="11"/>
  <c r="F27" i="16"/>
  <c r="D61" i="7"/>
  <c r="D69" i="7"/>
  <c r="D77" i="7"/>
  <c r="D81" i="7"/>
  <c r="D90" i="7"/>
  <c r="D98" i="7"/>
  <c r="D115" i="7"/>
  <c r="D119" i="7"/>
  <c r="D132" i="7"/>
  <c r="D145" i="7"/>
  <c r="C50" i="10"/>
  <c r="B28" i="11"/>
  <c r="F20" i="16"/>
  <c r="D58" i="9"/>
  <c r="B25" i="6"/>
  <c r="D57" i="7"/>
  <c r="D65" i="7"/>
  <c r="D73" i="7"/>
  <c r="D94" i="7"/>
  <c r="D102" i="7"/>
  <c r="D106" i="7"/>
  <c r="C21" i="6"/>
  <c r="C23" i="6"/>
  <c r="E23" i="6" s="1"/>
  <c r="D56" i="7"/>
  <c r="D60" i="7"/>
  <c r="D64" i="7"/>
  <c r="D68" i="7"/>
  <c r="D72" i="7"/>
  <c r="D76" i="7"/>
  <c r="D80" i="7"/>
  <c r="D89" i="7"/>
  <c r="D93" i="7"/>
  <c r="D97" i="7"/>
  <c r="D101" i="7"/>
  <c r="D105" i="7"/>
  <c r="D114" i="7"/>
  <c r="D118" i="7"/>
  <c r="D122" i="7"/>
  <c r="D131" i="7"/>
  <c r="D135" i="7"/>
  <c r="D144" i="7"/>
  <c r="D148" i="7"/>
  <c r="B32" i="11"/>
  <c r="D30" i="11" s="1"/>
  <c r="F30" i="11" s="1"/>
  <c r="K10" i="10" s="1"/>
  <c r="K51" i="10" s="1"/>
  <c r="B36" i="6" s="1"/>
  <c r="C128" i="12"/>
  <c r="F11" i="16"/>
  <c r="F21" i="16"/>
  <c r="F32" i="16"/>
  <c r="D42" i="16"/>
  <c r="G77" i="30"/>
  <c r="D151" i="30"/>
  <c r="D115" i="30"/>
  <c r="F176" i="30"/>
  <c r="D114" i="30"/>
  <c r="E142" i="30"/>
  <c r="E175" i="30"/>
  <c r="D123" i="7" l="1"/>
  <c r="D149" i="7"/>
  <c r="G27" i="9"/>
  <c r="E9" i="46"/>
  <c r="D82" i="7"/>
  <c r="D107" i="7"/>
  <c r="D136" i="7"/>
  <c r="E29" i="6"/>
  <c r="H29" i="6" s="1"/>
  <c r="H50" i="6" s="1"/>
  <c r="C50" i="6"/>
  <c r="J19" i="6"/>
  <c r="H27" i="6"/>
  <c r="I27" i="6"/>
  <c r="C56" i="6"/>
  <c r="C17" i="46"/>
  <c r="D76" i="30"/>
  <c r="D109" i="30"/>
  <c r="D43" i="30"/>
  <c r="E110" i="30"/>
  <c r="E111" i="30" s="1"/>
  <c r="G44" i="30"/>
  <c r="G46" i="30" s="1"/>
  <c r="D15" i="30"/>
  <c r="D40" i="6"/>
  <c r="D15" i="46" s="1"/>
  <c r="D18" i="46" s="1"/>
  <c r="I35" i="6"/>
  <c r="I32" i="6"/>
  <c r="J35" i="6"/>
  <c r="J32" i="6"/>
  <c r="I19" i="6"/>
  <c r="J15" i="6"/>
  <c r="D50" i="6"/>
  <c r="D53" i="6" s="1"/>
  <c r="E33" i="6"/>
  <c r="H31" i="6"/>
  <c r="J31" i="6"/>
  <c r="I31" i="6"/>
  <c r="H11" i="6"/>
  <c r="I11" i="6"/>
  <c r="J11" i="6"/>
  <c r="E38" i="6"/>
  <c r="E36" i="6"/>
  <c r="F79" i="30"/>
  <c r="F80" i="30"/>
  <c r="F78" i="30"/>
  <c r="E80" i="30"/>
  <c r="E78" i="30"/>
  <c r="E79" i="30"/>
  <c r="D77" i="30"/>
  <c r="G79" i="30"/>
  <c r="G80" i="30"/>
  <c r="G78" i="30"/>
  <c r="C40" i="6"/>
  <c r="C15" i="46" s="1"/>
  <c r="C48" i="6"/>
  <c r="C53" i="6" s="1"/>
  <c r="E21" i="6"/>
  <c r="H17" i="6"/>
  <c r="H47" i="6" s="1"/>
  <c r="J17" i="6"/>
  <c r="J47" i="6" s="1"/>
  <c r="I17" i="6"/>
  <c r="I47" i="6" s="1"/>
  <c r="B14" i="7"/>
  <c r="D15" i="7"/>
  <c r="D20" i="7" s="1"/>
  <c r="F179" i="30"/>
  <c r="F177" i="30"/>
  <c r="F178" i="30"/>
  <c r="G179" i="30"/>
  <c r="G177" i="30"/>
  <c r="G178" i="30"/>
  <c r="F113" i="30"/>
  <c r="F111" i="30"/>
  <c r="F112" i="30"/>
  <c r="E47" i="30"/>
  <c r="E45" i="30"/>
  <c r="E46" i="30"/>
  <c r="D110" i="30"/>
  <c r="D28" i="11"/>
  <c r="F28" i="11" s="1"/>
  <c r="H10" i="10" s="1"/>
  <c r="D31" i="11"/>
  <c r="F31" i="11" s="1"/>
  <c r="L10" i="10" s="1"/>
  <c r="L51" i="10" s="1"/>
  <c r="B39" i="6" s="1"/>
  <c r="E39" i="6" s="1"/>
  <c r="D27" i="11"/>
  <c r="F27" i="11" s="1"/>
  <c r="G10" i="10" s="1"/>
  <c r="D48" i="9"/>
  <c r="E13" i="6"/>
  <c r="B13" i="7"/>
  <c r="H9" i="6"/>
  <c r="J9" i="6"/>
  <c r="I9" i="6"/>
  <c r="E176" i="30"/>
  <c r="D175" i="30"/>
  <c r="G146" i="30"/>
  <c r="G144" i="30"/>
  <c r="G145" i="30"/>
  <c r="F46" i="30"/>
  <c r="F47" i="30"/>
  <c r="F45" i="30"/>
  <c r="G45" i="30"/>
  <c r="D26" i="11"/>
  <c r="F26" i="11" s="1"/>
  <c r="F10" i="10" s="1"/>
  <c r="D29" i="11"/>
  <c r="F29" i="11" s="1"/>
  <c r="I10" i="10" s="1"/>
  <c r="B14" i="8"/>
  <c r="E16" i="8"/>
  <c r="E143" i="30"/>
  <c r="D142" i="30"/>
  <c r="F146" i="30"/>
  <c r="F144" i="30"/>
  <c r="F145" i="30"/>
  <c r="G113" i="30"/>
  <c r="G111" i="30"/>
  <c r="G112" i="30"/>
  <c r="F42" i="16"/>
  <c r="H23" i="6"/>
  <c r="J23" i="6"/>
  <c r="I23" i="6"/>
  <c r="E25" i="6"/>
  <c r="D25" i="11"/>
  <c r="F25" i="11" s="1"/>
  <c r="E10" i="10" s="1"/>
  <c r="C16" i="8"/>
  <c r="C15" i="7"/>
  <c r="B10" i="7"/>
  <c r="F27" i="9" l="1"/>
  <c r="D9" i="46"/>
  <c r="B52" i="6"/>
  <c r="I29" i="6"/>
  <c r="I50" i="6" s="1"/>
  <c r="J29" i="6"/>
  <c r="J50" i="6" s="1"/>
  <c r="C18" i="46"/>
  <c r="E112" i="30"/>
  <c r="G47" i="30"/>
  <c r="G50" i="30" s="1"/>
  <c r="G53" i="30" s="1"/>
  <c r="F50" i="30"/>
  <c r="E113" i="30"/>
  <c r="D113" i="30" s="1"/>
  <c r="D44" i="30"/>
  <c r="G182" i="30"/>
  <c r="G185" i="30" s="1"/>
  <c r="F20" i="7"/>
  <c r="B8" i="46"/>
  <c r="F83" i="30"/>
  <c r="F86" i="30" s="1"/>
  <c r="G116" i="30"/>
  <c r="G119" i="30" s="1"/>
  <c r="B16" i="8"/>
  <c r="E51" i="6"/>
  <c r="C54" i="6"/>
  <c r="H38" i="6"/>
  <c r="H52" i="6" s="1"/>
  <c r="J38" i="6"/>
  <c r="J52" i="6" s="1"/>
  <c r="I38" i="6"/>
  <c r="I52" i="6" s="1"/>
  <c r="B22" i="6"/>
  <c r="G51" i="10"/>
  <c r="D45" i="30"/>
  <c r="E50" i="30"/>
  <c r="C32" i="11"/>
  <c r="D24" i="11"/>
  <c r="F53" i="30"/>
  <c r="F9" i="30"/>
  <c r="E178" i="30"/>
  <c r="D178" i="30" s="1"/>
  <c r="D176" i="30"/>
  <c r="E177" i="30"/>
  <c r="E179" i="30"/>
  <c r="D179" i="30" s="1"/>
  <c r="J45" i="6"/>
  <c r="J40" i="6"/>
  <c r="J53" i="6" s="1"/>
  <c r="H13" i="6"/>
  <c r="H46" i="6" s="1"/>
  <c r="I13" i="6"/>
  <c r="I46" i="6" s="1"/>
  <c r="J13" i="6"/>
  <c r="J46" i="6" s="1"/>
  <c r="J39" i="6"/>
  <c r="I39" i="6"/>
  <c r="H39" i="6"/>
  <c r="D112" i="30"/>
  <c r="F182" i="30"/>
  <c r="C57" i="6"/>
  <c r="D79" i="30"/>
  <c r="B14" i="6"/>
  <c r="E51" i="10"/>
  <c r="E145" i="30"/>
  <c r="D145" i="30" s="1"/>
  <c r="D143" i="30"/>
  <c r="E144" i="30"/>
  <c r="E146" i="30"/>
  <c r="D146" i="30" s="1"/>
  <c r="B30" i="6"/>
  <c r="I51" i="10"/>
  <c r="H45" i="6"/>
  <c r="H40" i="6"/>
  <c r="H53" i="6" s="1"/>
  <c r="B26" i="6"/>
  <c r="H51" i="10"/>
  <c r="H21" i="6"/>
  <c r="H48" i="6" s="1"/>
  <c r="J21" i="6"/>
  <c r="J48" i="6" s="1"/>
  <c r="I21" i="6"/>
  <c r="I48" i="6" s="1"/>
  <c r="G83" i="30"/>
  <c r="D78" i="30"/>
  <c r="E83" i="30"/>
  <c r="I36" i="6"/>
  <c r="H36" i="6"/>
  <c r="J36" i="6"/>
  <c r="E52" i="6"/>
  <c r="D57" i="6"/>
  <c r="D54" i="6"/>
  <c r="B15" i="7"/>
  <c r="C20" i="7"/>
  <c r="C9" i="46" s="1"/>
  <c r="H25" i="6"/>
  <c r="H49" i="6" s="1"/>
  <c r="I25" i="6"/>
  <c r="I49" i="6" s="1"/>
  <c r="J25" i="6"/>
  <c r="J49" i="6" s="1"/>
  <c r="F149" i="30"/>
  <c r="B18" i="6"/>
  <c r="F51" i="10"/>
  <c r="G149" i="30"/>
  <c r="I45" i="6"/>
  <c r="I40" i="6"/>
  <c r="I53" i="6" s="1"/>
  <c r="D111" i="30"/>
  <c r="E116" i="30"/>
  <c r="D46" i="30"/>
  <c r="F116" i="30"/>
  <c r="D80" i="30"/>
  <c r="G13" i="30" l="1"/>
  <c r="D47" i="30"/>
  <c r="G9" i="30"/>
  <c r="F10" i="30"/>
  <c r="J54" i="6"/>
  <c r="K52" i="6"/>
  <c r="G11" i="30"/>
  <c r="I54" i="6"/>
  <c r="H54" i="6"/>
  <c r="F119" i="30"/>
  <c r="F11" i="30"/>
  <c r="E119" i="30"/>
  <c r="D116" i="30"/>
  <c r="E117" i="30" s="1"/>
  <c r="D117" i="30" s="1"/>
  <c r="E11" i="30"/>
  <c r="E18" i="6"/>
  <c r="B47" i="6"/>
  <c r="F24" i="11"/>
  <c r="D32" i="11"/>
  <c r="D41" i="11" s="1"/>
  <c r="E53" i="30"/>
  <c r="D50" i="30"/>
  <c r="E9" i="30"/>
  <c r="G152" i="30"/>
  <c r="G12" i="30"/>
  <c r="F152" i="30"/>
  <c r="F12" i="30"/>
  <c r="G86" i="30"/>
  <c r="G10" i="30"/>
  <c r="D144" i="30"/>
  <c r="E149" i="30"/>
  <c r="B20" i="7"/>
  <c r="E27" i="9"/>
  <c r="E86" i="30"/>
  <c r="D83" i="30"/>
  <c r="E10" i="30"/>
  <c r="E14" i="6"/>
  <c r="B46" i="6"/>
  <c r="F185" i="30"/>
  <c r="F13" i="30"/>
  <c r="E22" i="6"/>
  <c r="B48" i="6"/>
  <c r="E26" i="6"/>
  <c r="B49" i="6"/>
  <c r="E30" i="6"/>
  <c r="B50" i="6"/>
  <c r="D177" i="30"/>
  <c r="E182" i="30"/>
  <c r="G20" i="7" l="1"/>
  <c r="B9" i="46"/>
  <c r="B10" i="46" s="1"/>
  <c r="F14" i="30"/>
  <c r="D11" i="30"/>
  <c r="G14" i="30"/>
  <c r="G16" i="30" s="1"/>
  <c r="D53" i="30"/>
  <c r="G51" i="30"/>
  <c r="F51" i="30"/>
  <c r="F32" i="11"/>
  <c r="D10" i="10"/>
  <c r="H18" i="6"/>
  <c r="J18" i="6"/>
  <c r="I18" i="6"/>
  <c r="E47" i="6"/>
  <c r="K47" i="6" s="1"/>
  <c r="H30" i="6"/>
  <c r="J30" i="6"/>
  <c r="I30" i="6"/>
  <c r="E50" i="6"/>
  <c r="K50" i="6" s="1"/>
  <c r="E152" i="30"/>
  <c r="D149" i="30"/>
  <c r="E150" i="30" s="1"/>
  <c r="D150" i="30" s="1"/>
  <c r="E12" i="30"/>
  <c r="D12" i="30" s="1"/>
  <c r="H22" i="6"/>
  <c r="J22" i="6"/>
  <c r="I22" i="6"/>
  <c r="E48" i="6"/>
  <c r="K48" i="6" s="1"/>
  <c r="F16" i="30"/>
  <c r="E185" i="30"/>
  <c r="D182" i="30"/>
  <c r="E13" i="30"/>
  <c r="D13" i="30" s="1"/>
  <c r="H26" i="6"/>
  <c r="J26" i="6"/>
  <c r="I26" i="6"/>
  <c r="E49" i="6"/>
  <c r="K49" i="6" s="1"/>
  <c r="H14" i="6"/>
  <c r="I14" i="6"/>
  <c r="J14" i="6"/>
  <c r="E46" i="6"/>
  <c r="K46" i="6" s="1"/>
  <c r="E84" i="30"/>
  <c r="D84" i="30" s="1"/>
  <c r="G84" i="30"/>
  <c r="E51" i="30"/>
  <c r="D51" i="30" s="1"/>
  <c r="D86" i="30"/>
  <c r="F84" i="30"/>
  <c r="D10" i="30"/>
  <c r="D27" i="9"/>
  <c r="D9" i="30"/>
  <c r="D119" i="30"/>
  <c r="G117" i="30"/>
  <c r="F117" i="30"/>
  <c r="D28" i="9" l="1"/>
  <c r="H33" i="6"/>
  <c r="D185" i="30"/>
  <c r="G183" i="30"/>
  <c r="F183" i="30"/>
  <c r="E14" i="30"/>
  <c r="D152" i="30"/>
  <c r="F150" i="30"/>
  <c r="G150" i="30"/>
  <c r="B10" i="6"/>
  <c r="C10" i="10"/>
  <c r="C51" i="10" s="1"/>
  <c r="B16" i="46" s="1"/>
  <c r="E17" i="46" s="1"/>
  <c r="D51" i="10"/>
  <c r="J33" i="6"/>
  <c r="I33" i="6"/>
  <c r="E183" i="30"/>
  <c r="D183" i="30" s="1"/>
  <c r="I51" i="6" l="1"/>
  <c r="D8" i="46"/>
  <c r="D10" i="46" s="1"/>
  <c r="H51" i="6"/>
  <c r="C8" i="46"/>
  <c r="C10" i="46" s="1"/>
  <c r="J51" i="6"/>
  <c r="E8" i="46"/>
  <c r="E10" i="46" s="1"/>
  <c r="B40" i="6"/>
  <c r="B15" i="46" s="1"/>
  <c r="B18" i="46" s="1"/>
  <c r="E10" i="6"/>
  <c r="B45" i="6"/>
  <c r="B53" i="6" s="1"/>
  <c r="D14" i="30"/>
  <c r="E16" i="30"/>
  <c r="B41" i="46" s="1"/>
  <c r="F10" i="13"/>
  <c r="F40" i="13" s="1"/>
  <c r="B56" i="6"/>
  <c r="B57" i="6" s="1"/>
  <c r="K51" i="6" l="1"/>
  <c r="B54" i="6"/>
  <c r="H10" i="6"/>
  <c r="I10" i="6"/>
  <c r="J10" i="6"/>
  <c r="E40" i="6"/>
  <c r="E15" i="46" s="1"/>
  <c r="E18" i="46" s="1"/>
  <c r="E45" i="6"/>
  <c r="D16" i="30"/>
  <c r="B40" i="46" s="1"/>
  <c r="E53" i="6" l="1"/>
  <c r="K45" i="6"/>
  <c r="K53" i="6" l="1"/>
  <c r="K54" i="6" s="1"/>
  <c r="E54" i="6"/>
  <c r="D5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Zastoupil, Rockford G.</author>
    <author>Reich, Sheila M.</author>
  </authors>
  <commentList>
    <comment ref="H3" authorId="0" shapeId="0" xr:uid="{C3F1D289-A081-42AD-B40D-F928743FA248}">
      <text>
        <r>
          <rPr>
            <sz val="9"/>
            <color indexed="81"/>
            <rFont val="Tahoma"/>
            <family val="2"/>
          </rPr>
          <t xml:space="preserve">Do NOT input anything here.  State use only.
</t>
        </r>
      </text>
    </comment>
    <comment ref="F11" authorId="1" shapeId="0" xr:uid="{6444DB13-F19C-4966-BFDA-63358AE683C3}">
      <text>
        <r>
          <rPr>
            <sz val="9"/>
            <color indexed="81"/>
            <rFont val="Tahoma"/>
            <family val="2"/>
          </rPr>
          <t xml:space="preserve">Input the email address for the contact person at the facility who will be addressing cost reporting questions.
</t>
        </r>
      </text>
    </comment>
  </commentList>
</comments>
</file>

<file path=xl/sharedStrings.xml><?xml version="1.0" encoding="utf-8"?>
<sst xmlns="http://schemas.openxmlformats.org/spreadsheetml/2006/main" count="1856" uniqueCount="963">
  <si>
    <t>PSYCHIATRIC RESIDENTIAL TREATMENT FACILITY COST REPORT - CHECKLIST</t>
  </si>
  <si>
    <t xml:space="preserve"> Facility</t>
  </si>
  <si>
    <t xml:space="preserve"> Reporting Period</t>
  </si>
  <si>
    <t xml:space="preserve"> From:</t>
  </si>
  <si>
    <t xml:space="preserve"> To:</t>
  </si>
  <si>
    <t>Schedule Provided</t>
  </si>
  <si>
    <t>Not Applicable</t>
  </si>
  <si>
    <t>A</t>
  </si>
  <si>
    <t>General Information and Certification</t>
  </si>
  <si>
    <t xml:space="preserve">A-1 </t>
  </si>
  <si>
    <t>Private Pay Fees and Charges</t>
  </si>
  <si>
    <t>A-2</t>
  </si>
  <si>
    <t>Questionaire</t>
  </si>
  <si>
    <t xml:space="preserve">B-1  </t>
  </si>
  <si>
    <t>Census Data</t>
  </si>
  <si>
    <t xml:space="preserve">C-1 </t>
  </si>
  <si>
    <t>Cost Summary and Allocation</t>
  </si>
  <si>
    <t xml:space="preserve">C-2 </t>
  </si>
  <si>
    <t>Allocation for Cost Center Component with Direct Costs</t>
  </si>
  <si>
    <t>C-2a</t>
  </si>
  <si>
    <t>Allocation of Property Costs</t>
  </si>
  <si>
    <t>C-2i</t>
  </si>
  <si>
    <t>Allocation of Administration Costs</t>
  </si>
  <si>
    <t xml:space="preserve">C-3   </t>
  </si>
  <si>
    <t>Statistical Data</t>
  </si>
  <si>
    <t xml:space="preserve">C-4 </t>
  </si>
  <si>
    <t>Statement of Facility Cost</t>
  </si>
  <si>
    <t xml:space="preserve">C-5 </t>
  </si>
  <si>
    <t>Fringe Benefits</t>
  </si>
  <si>
    <t>C-5a</t>
  </si>
  <si>
    <t>Salaries</t>
  </si>
  <si>
    <t xml:space="preserve">C-6  </t>
  </si>
  <si>
    <t>Cost Reconciliation</t>
  </si>
  <si>
    <t xml:space="preserve">C-7  </t>
  </si>
  <si>
    <t>Revenues</t>
  </si>
  <si>
    <t xml:space="preserve">C-8 </t>
  </si>
  <si>
    <t>Revenue Reconciliation</t>
  </si>
  <si>
    <t xml:space="preserve">D  </t>
  </si>
  <si>
    <t>Adjustments / Reclassifications Summary</t>
  </si>
  <si>
    <t>D-1</t>
  </si>
  <si>
    <t>Adjustments to Costs</t>
  </si>
  <si>
    <t>D-2</t>
  </si>
  <si>
    <t>Reclassifications to Costs</t>
  </si>
  <si>
    <t xml:space="preserve">D-5 </t>
  </si>
  <si>
    <t>Top Management Compensation</t>
  </si>
  <si>
    <t>D-8</t>
  </si>
  <si>
    <t>Dues, Contributions, Memberships and Advertising Adjustment</t>
  </si>
  <si>
    <t xml:space="preserve">E  </t>
  </si>
  <si>
    <t>Summary of Home Office Costs</t>
  </si>
  <si>
    <t>F</t>
  </si>
  <si>
    <t>Interest Income</t>
  </si>
  <si>
    <t>G</t>
  </si>
  <si>
    <t>Compensation Category</t>
  </si>
  <si>
    <t xml:space="preserve">H </t>
  </si>
  <si>
    <t>Related Party Lease / Rental</t>
  </si>
  <si>
    <t>I</t>
  </si>
  <si>
    <t>Report of PRTF Owner / Operator</t>
  </si>
  <si>
    <t>J</t>
  </si>
  <si>
    <t>Depreciation</t>
  </si>
  <si>
    <t>K</t>
  </si>
  <si>
    <t>Interest</t>
  </si>
  <si>
    <t>L</t>
  </si>
  <si>
    <t>Lease or Rental Information</t>
  </si>
  <si>
    <t>M</t>
  </si>
  <si>
    <t xml:space="preserve">Special Rates </t>
  </si>
  <si>
    <t>W</t>
  </si>
  <si>
    <t>Square Footage</t>
  </si>
  <si>
    <t>PSYCHIATRIC RESIDENTIAL TREATMENT FACILITY COST REPORT - SCHEDULE A / GENERAL</t>
  </si>
  <si>
    <t>INFORMATION AND CERTIFICATION</t>
  </si>
  <si>
    <t>State Use Only File Number:</t>
  </si>
  <si>
    <t>Name of Facility</t>
  </si>
  <si>
    <t>Date</t>
  </si>
  <si>
    <t>Street Address</t>
  </si>
  <si>
    <t>City</t>
  </si>
  <si>
    <t>Zip Code</t>
  </si>
  <si>
    <t>Telephone Number</t>
  </si>
  <si>
    <t>FAX Number</t>
  </si>
  <si>
    <t>Provider Number</t>
  </si>
  <si>
    <t>E-Mail Address</t>
  </si>
  <si>
    <t>Name of Administrator</t>
  </si>
  <si>
    <t>Reporting Period</t>
  </si>
  <si>
    <t>From:</t>
  </si>
  <si>
    <t>To:</t>
  </si>
  <si>
    <t>Psychiatric Residential</t>
  </si>
  <si>
    <t>TOTAL</t>
  </si>
  <si>
    <t xml:space="preserve">   </t>
  </si>
  <si>
    <t>I Certify That I Have Examined This Psychiatric Residential Treatment Facility Cost Report In Its Entirety And To The Best Of My Knowledge It Is A True And Correct Statement Prepared From The Accounts And Records Of This Institution Consistent With NDAC 75-02-09.</t>
  </si>
  <si>
    <t xml:space="preserve">   Date</t>
  </si>
  <si>
    <t xml:space="preserve">   Signature of Administrator</t>
  </si>
  <si>
    <t>I Certify That I Am Independent Of This Facility And Have Examined This Psychiatric Residential Treatment Facility Cost Report In Its Entirety And  Have Found The Cost Report Information To Be In Compliance With NDAC 75-02-09 And The Cost Finding Principles And Processes Applied On a Basis Consistent With That Of The Prior Year.</t>
  </si>
  <si>
    <t xml:space="preserve">  Signature of Preparer or Firm</t>
  </si>
  <si>
    <t>PSYCHIATRIC RESIDENTIAL TREATEMENT FACILITY COST REPORT - SCHEDULE A-1 /</t>
  </si>
  <si>
    <t>PRIVATE PAY FEES AND CHARGES</t>
  </si>
  <si>
    <t>Medical Services Division</t>
  </si>
  <si>
    <t>Rates charged to private pay or other public pay residents.</t>
  </si>
  <si>
    <t>Period Covered</t>
  </si>
  <si>
    <t>Payor Type i.e. private pay, State of Minnesota</t>
  </si>
  <si>
    <t xml:space="preserve">   North Dakota Psychiatric Residential Treatment Rates</t>
  </si>
  <si>
    <t>Maintenance Rate</t>
  </si>
  <si>
    <t>PSYCHIATRIC RESIDENTIAL TREATMENT FACILITY COST REPORT - SCHEDULE A-2 /</t>
  </si>
  <si>
    <t>QUESTIONNAIRE</t>
  </si>
  <si>
    <t>1.</t>
  </si>
  <si>
    <t>Have costs for transportation of residents been included in the cost report?</t>
  </si>
  <si>
    <t>2.</t>
  </si>
  <si>
    <t>Have costs for staff travel been included in the cost report?</t>
  </si>
  <si>
    <t>3.</t>
  </si>
  <si>
    <t>Has documentation been prepared and maintained to establish the purpose of travel and that it is resident related?</t>
  </si>
  <si>
    <t>4.</t>
  </si>
  <si>
    <t>Do you charge the IRS Federal standard mileage rate for reimbursement of travel?</t>
  </si>
  <si>
    <t>If not, what is the facility's rate per mile reimbursement?</t>
  </si>
  <si>
    <t>NOTE:  Travel costs in excess of the amounts established by the Internal Revenue Service must be offset on Schedule D-1.</t>
  </si>
  <si>
    <t xml:space="preserve"> </t>
  </si>
  <si>
    <t>5.</t>
  </si>
  <si>
    <t xml:space="preserve">Are mileage logs maintained showing beginning and ending odometer readings, destination and purpose of trip? </t>
  </si>
  <si>
    <t>NOTE:  All vehicle costs not supported by mileage logs, in excess of the amounts established by the Internal Revenue Service and vehicle costs not related to resident care must be offset on Schedule D-1.</t>
  </si>
  <si>
    <t>6.</t>
  </si>
  <si>
    <t>Have costs for fees paid to members of board of directors been offset on Schedule D-1?</t>
  </si>
  <si>
    <t>7.</t>
  </si>
  <si>
    <t>What is the facility's policy for reimbursement of director fees?</t>
  </si>
  <si>
    <t>8.</t>
  </si>
  <si>
    <t>If yes, is the payment structure the same for all employees?</t>
  </si>
  <si>
    <t>9.</t>
  </si>
  <si>
    <t>Have utilization records been kept on a daily basis or usage basis for equipment used in non-psychiatric residential treatment?</t>
  </si>
  <si>
    <t>PSYCHIATRIC RESIDENTIAL TREATMENT FACILITY COST REPORT - SCHEDULE B-1 / CENSUS DATA</t>
  </si>
  <si>
    <t>PRTF</t>
  </si>
  <si>
    <t>QRTP</t>
  </si>
  <si>
    <t>OTHER</t>
  </si>
  <si>
    <t>In-house</t>
  </si>
  <si>
    <t>Leave</t>
  </si>
  <si>
    <t>Subtotal</t>
  </si>
  <si>
    <t>Total</t>
  </si>
  <si>
    <t>PSYCHIATRIC RESIDENTIAL TREATMENT FACILITY COST REPORT - SCHEDULE C-1 / COST SUMMARY AND ALLOCATION</t>
  </si>
  <si>
    <t>Allocable Administration</t>
  </si>
  <si>
    <t xml:space="preserve">    Salaries</t>
  </si>
  <si>
    <t xml:space="preserve">    Fringe Benefits</t>
  </si>
  <si>
    <t xml:space="preserve">    Other Costs</t>
  </si>
  <si>
    <t>Direct PRTF Administration</t>
  </si>
  <si>
    <t>Direct Care</t>
  </si>
  <si>
    <t>Dietary</t>
  </si>
  <si>
    <t>Laundry</t>
  </si>
  <si>
    <t>Plant and Housekeeping</t>
  </si>
  <si>
    <t xml:space="preserve">    Utilities</t>
  </si>
  <si>
    <t xml:space="preserve">    Administration</t>
  </si>
  <si>
    <t xml:space="preserve">    All Other QRTP Costs</t>
  </si>
  <si>
    <t xml:space="preserve">    All Other Non-PRTF Costs</t>
  </si>
  <si>
    <t>Subtotals</t>
  </si>
  <si>
    <t>Variance between Colummn D and Total of Allocated Cost</t>
  </si>
  <si>
    <t>Non-PRTF</t>
  </si>
  <si>
    <t>Check</t>
  </si>
  <si>
    <t>C-4 Total</t>
  </si>
  <si>
    <t>D-1 Total</t>
  </si>
  <si>
    <t>D-2 Total</t>
  </si>
  <si>
    <t>C-4 Total/ D Total</t>
  </si>
  <si>
    <t>Variance</t>
  </si>
  <si>
    <t>PSYCHIATRIC RESIDENTIAL TREATMENT FACILITY COST REPORT - SCHEDULE C-2a / ALLOCATION OF PROPERTY  &amp; PASSTHROUGH COSTS</t>
  </si>
  <si>
    <t>Facility</t>
  </si>
  <si>
    <t>Cost Center:</t>
  </si>
  <si>
    <t xml:space="preserve">   Depreciation</t>
  </si>
  <si>
    <t xml:space="preserve">   Interest Expense</t>
  </si>
  <si>
    <t xml:space="preserve">   Property Taxes &amp; Specials</t>
  </si>
  <si>
    <t xml:space="preserve">   Lease and Rental</t>
  </si>
  <si>
    <t xml:space="preserve">   Property Insurance</t>
  </si>
  <si>
    <r>
      <t xml:space="preserve">Total Property Costs                                          </t>
    </r>
    <r>
      <rPr>
        <sz val="9"/>
        <rFont val="Arial"/>
        <family val="2"/>
      </rPr>
      <t>1)</t>
    </r>
  </si>
  <si>
    <t xml:space="preserve">   Certain Legal Fees</t>
  </si>
  <si>
    <t>Total Passthrough Costs</t>
  </si>
  <si>
    <t>Cost per C-1</t>
  </si>
  <si>
    <t>Difference</t>
  </si>
  <si>
    <t>Total Property/Passthrough   #10</t>
  </si>
  <si>
    <t>Total Costs</t>
  </si>
  <si>
    <t>PSYCHIATRIC RESIDENTIAL TREATMENT FACILITY COST REPORT-SCHEDULE C-2i / ALLOCATION OF ADMINISTRATION COSTS</t>
  </si>
  <si>
    <t>Administration</t>
  </si>
  <si>
    <t>Brief Description of Allocation:</t>
  </si>
  <si>
    <t>Schedule C-3  Method #</t>
  </si>
  <si>
    <t>Costs</t>
  </si>
  <si>
    <r>
      <t xml:space="preserve">Salaries </t>
    </r>
    <r>
      <rPr>
        <vertAlign val="subscript"/>
        <sz val="12"/>
        <rFont val="Arial"/>
        <family val="2"/>
      </rPr>
      <t>1)</t>
    </r>
  </si>
  <si>
    <r>
      <t xml:space="preserve">Fringe Benefits </t>
    </r>
    <r>
      <rPr>
        <vertAlign val="subscript"/>
        <sz val="12"/>
        <rFont val="Arial"/>
        <family val="2"/>
      </rPr>
      <t>1)</t>
    </r>
  </si>
  <si>
    <r>
      <t xml:space="preserve">Other Costs </t>
    </r>
    <r>
      <rPr>
        <vertAlign val="subscript"/>
        <sz val="12"/>
        <rFont val="Arial"/>
        <family val="2"/>
      </rPr>
      <t>1)</t>
    </r>
  </si>
  <si>
    <r>
      <t xml:space="preserve">D Costs </t>
    </r>
    <r>
      <rPr>
        <vertAlign val="subscript"/>
        <sz val="12"/>
        <rFont val="Arial"/>
        <family val="2"/>
      </rPr>
      <t>1)</t>
    </r>
  </si>
  <si>
    <r>
      <t xml:space="preserve">E Costs </t>
    </r>
    <r>
      <rPr>
        <vertAlign val="subscript"/>
        <sz val="12"/>
        <rFont val="Arial"/>
        <family val="2"/>
      </rPr>
      <t>1)</t>
    </r>
  </si>
  <si>
    <r>
      <t xml:space="preserve">Total Adjusted Costs                   </t>
    </r>
    <r>
      <rPr>
        <sz val="9"/>
        <rFont val="Arial"/>
        <family val="2"/>
      </rPr>
      <t xml:space="preserve"> </t>
    </r>
  </si>
  <si>
    <t>1)  Cost center adjusted costs must be reported on Schedule C-3.</t>
  </si>
  <si>
    <t>Allocation Statistics</t>
  </si>
  <si>
    <t>Document Referance</t>
  </si>
  <si>
    <t>Allocation Method</t>
  </si>
  <si>
    <t>Allocation Wkst Amount</t>
  </si>
  <si>
    <t>GL Description</t>
  </si>
  <si>
    <t>Direct</t>
  </si>
  <si>
    <t>Total Salaries Costs</t>
  </si>
  <si>
    <t>Total Fringe Benefits Costs</t>
  </si>
  <si>
    <t>Other Costs</t>
  </si>
  <si>
    <t>Total Other Costs</t>
  </si>
  <si>
    <t>D Costs</t>
  </si>
  <si>
    <t>Total D Costs</t>
  </si>
  <si>
    <t>E Costs</t>
  </si>
  <si>
    <t>Total E Costs</t>
  </si>
  <si>
    <t>PSYCHIATRIC RESIDENTIAL TREATMENT FACILITY COST REPORT - SCHEDULE C-3 / STATISTICAL DATA</t>
  </si>
  <si>
    <t>NOTE:  This form must be completed for facilities allocating costs on Schedule C-1.</t>
  </si>
  <si>
    <t>Direct Care Salaries</t>
  </si>
  <si>
    <t>Meals Served</t>
  </si>
  <si>
    <t>Pounds of Laundry</t>
  </si>
  <si>
    <t>Resident Days</t>
  </si>
  <si>
    <t>In-House Resident Days</t>
  </si>
  <si>
    <t>Vehicle Mileage Logs</t>
  </si>
  <si>
    <t>Total Costs Less Allocable Administration</t>
  </si>
  <si>
    <t>* Other</t>
  </si>
  <si>
    <t>10.</t>
  </si>
  <si>
    <t>Property C-2a</t>
  </si>
  <si>
    <t>11.</t>
  </si>
  <si>
    <t>12.</t>
  </si>
  <si>
    <t>13.</t>
  </si>
  <si>
    <t>14.</t>
  </si>
  <si>
    <t>15.</t>
  </si>
  <si>
    <t>16.</t>
  </si>
  <si>
    <t>17.</t>
  </si>
  <si>
    <t>18.</t>
  </si>
  <si>
    <t>Direct PRTF</t>
  </si>
  <si>
    <t>PRTF Direct</t>
  </si>
  <si>
    <t>Direct QRTP</t>
  </si>
  <si>
    <t>QRTP Direct</t>
  </si>
  <si>
    <t>Direct Non-PRTF</t>
  </si>
  <si>
    <t>Non-PRTF Direct</t>
  </si>
  <si>
    <t>PSYCHIATRIC RESIDENTIAL TREATMENT FACILITY COST REPORT - SCHEDULE C-4 / STATEMENT OF FACILITY COST</t>
  </si>
  <si>
    <t>PROPERTY</t>
  </si>
  <si>
    <t xml:space="preserve">Salaries  </t>
  </si>
  <si>
    <t>Accounting &amp; Audit Fees</t>
  </si>
  <si>
    <t>Advertising &amp; Recruitment</t>
  </si>
  <si>
    <t>Bank Service Fees</t>
  </si>
  <si>
    <t>Business Meetings</t>
  </si>
  <si>
    <t>Business Office</t>
  </si>
  <si>
    <t>Central or Home Office Costs</t>
  </si>
  <si>
    <t>Clothing</t>
  </si>
  <si>
    <t>Computer Software Costs</t>
  </si>
  <si>
    <t>Contracted Services</t>
  </si>
  <si>
    <t>Dues, License Fees, &amp; Subscriptions</t>
  </si>
  <si>
    <t>Food</t>
  </si>
  <si>
    <t>Fundraising &amp; Promotion</t>
  </si>
  <si>
    <t>Insurance</t>
  </si>
  <si>
    <t>Management Consultant Fees</t>
  </si>
  <si>
    <t>Office Supplies &amp; Forms</t>
  </si>
  <si>
    <t>Operating Supplies</t>
  </si>
  <si>
    <t>Personal Supplies &amp; Allowances</t>
  </si>
  <si>
    <t>Postage and Freight</t>
  </si>
  <si>
    <t>Professional Fees</t>
  </si>
  <si>
    <t>Professional Insurance</t>
  </si>
  <si>
    <t>Recreation</t>
  </si>
  <si>
    <t>Repairs and Maintenance</t>
  </si>
  <si>
    <t>Resident Medical</t>
  </si>
  <si>
    <t>Resident Transportation</t>
  </si>
  <si>
    <t>School Supplies</t>
  </si>
  <si>
    <t>Security Services</t>
  </si>
  <si>
    <t>Start Up Costs</t>
  </si>
  <si>
    <t xml:space="preserve">Telephone </t>
  </si>
  <si>
    <t>Training</t>
  </si>
  <si>
    <t>Travel</t>
  </si>
  <si>
    <t>Utilities</t>
  </si>
  <si>
    <t>Any Other Costs</t>
  </si>
  <si>
    <t>Property Taxes/Specials</t>
  </si>
  <si>
    <t>Lease &amp; Rental Costs</t>
  </si>
  <si>
    <t>Property Insurance</t>
  </si>
  <si>
    <t>PSYCHIATRIC RESIDENTIAL TREATMENT FACILITY COST REPORT - SCHEDULE C-5 / FRINGE BENEFITS</t>
  </si>
  <si>
    <t xml:space="preserve">BENEFIT TYPE   </t>
  </si>
  <si>
    <t>Direct                      Amount</t>
  </si>
  <si>
    <t>Indirect                                    Amount</t>
  </si>
  <si>
    <t>Social Security &amp; Medicare (FICA) Taxes</t>
  </si>
  <si>
    <t>Affordable Care Act Taxes</t>
  </si>
  <si>
    <t>Unemployment Insurance</t>
  </si>
  <si>
    <t>Workforce Safety &amp; Insurance</t>
  </si>
  <si>
    <t>Retirement Benefits or Plans</t>
  </si>
  <si>
    <t>Health Insurance</t>
  </si>
  <si>
    <t>Life Insurance</t>
  </si>
  <si>
    <t>Dental Insurance</t>
  </si>
  <si>
    <t>Vision Insurance</t>
  </si>
  <si>
    <t>Uniform Allowances</t>
  </si>
  <si>
    <t>Other (Identify)</t>
  </si>
  <si>
    <t xml:space="preserve">   6)</t>
  </si>
  <si>
    <t xml:space="preserve">   5)</t>
  </si>
  <si>
    <t xml:space="preserve">   2)</t>
  </si>
  <si>
    <t>DEPARTMENT</t>
  </si>
  <si>
    <t>% of Total Salaries</t>
  </si>
  <si>
    <t>Share of Benefits</t>
  </si>
  <si>
    <t>Allocable Admin</t>
  </si>
  <si>
    <t>Direct PRTF Admin</t>
  </si>
  <si>
    <t>Plant</t>
  </si>
  <si>
    <t>Non-PRTF Costs</t>
  </si>
  <si>
    <t>TOTALS</t>
  </si>
  <si>
    <t xml:space="preserve">   3)</t>
  </si>
  <si>
    <t xml:space="preserve">   4)</t>
  </si>
  <si>
    <t>1)  Only costs as defined in NDAC 75-02-09 Section 1.11 can be included as fringe benefits.</t>
  </si>
  <si>
    <t>2)  Must equal Line 2, Total Costs of Schedule C-4.</t>
  </si>
  <si>
    <t>3)  Must equal Line 1, Total Costs of Schedule C-4.</t>
  </si>
  <si>
    <t>4)  Round to two (2) decimal places, i.e. 10.47%.</t>
  </si>
  <si>
    <t>5)  Totals of these columns must equal.</t>
  </si>
  <si>
    <t>6)  Totals of these columns must equal.</t>
  </si>
  <si>
    <t>PSYCHIATRIC RESIDENTIAL TREATMENT FACILITY COST REPORT - SCHEDULE C-5a / SALARIES</t>
  </si>
  <si>
    <t>Position</t>
  </si>
  <si>
    <t>Employee #</t>
  </si>
  <si>
    <r>
      <t>Total</t>
    </r>
    <r>
      <rPr>
        <sz val="9"/>
        <rFont val="Arial"/>
        <family val="2"/>
      </rPr>
      <t xml:space="preserve"> 1)</t>
    </r>
  </si>
  <si>
    <t>Plant &amp; Houskeeping</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</si>
  <si>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</si>
  <si>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</si>
  <si>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</si>
  <si>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</si>
  <si>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</si>
  <si>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</si>
  <si>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</si>
  <si>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</si>
  <si>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</si>
  <si>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</si>
  <si>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</si>
  <si>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</si>
  <si>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</si>
  <si>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</si>
  <si>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</si>
  <si>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</si>
  <si>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</si>
  <si>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</si>
  <si>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</si>
  <si>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</si>
  <si>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</si>
  <si>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</si>
  <si>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</si>
  <si>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</si>
  <si>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</si>
  <si>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</si>
  <si>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</si>
  <si>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</si>
  <si>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</si>
  <si>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</si>
  <si>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</si>
  <si>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</si>
  <si>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</si>
  <si>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</si>
  <si>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</si>
  <si>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</si>
  <si>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</si>
  <si>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</si>
  <si>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</si>
  <si>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</si>
  <si>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</si>
  <si>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</si>
  <si>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</si>
  <si>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</si>
  <si>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</si>
  <si>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</si>
  <si>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</si>
  <si>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</si>
  <si>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</si>
  <si>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</si>
  <si>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</si>
  <si>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</si>
  <si>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</si>
  <si>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</si>
  <si>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</si>
  <si>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</si>
  <si>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</si>
  <si>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</si>
  <si>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</si>
  <si>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</si>
  <si>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</si>
  <si>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</si>
  <si>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</si>
  <si>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</si>
  <si>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</si>
  <si>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</si>
  <si>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</si>
  <si>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</si>
  <si>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</si>
  <si>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</si>
  <si>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</si>
  <si>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</si>
  <si>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</si>
  <si>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</si>
  <si>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</si>
  <si>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</si>
  <si>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</si>
  <si>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</si>
  <si>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</si>
  <si>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</si>
  <si>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</si>
  <si>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</si>
  <si>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</si>
  <si>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</si>
  <si>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</si>
  <si>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</si>
  <si>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</si>
  <si>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</si>
  <si>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</si>
  <si>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</si>
  <si>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</si>
  <si>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</si>
  <si>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</si>
  <si>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</si>
  <si>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</si>
  <si>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</si>
  <si>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</si>
  <si>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</si>
  <si>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</si>
  <si>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</si>
  <si>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</si>
  <si>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</si>
  <si>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</si>
  <si>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</si>
  <si>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</si>
  <si>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</si>
  <si>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</si>
  <si>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</si>
  <si>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</si>
  <si>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</si>
  <si>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</si>
  <si>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</si>
  <si>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</si>
  <si>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</si>
  <si>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</si>
  <si>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</si>
  <si>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</si>
  <si>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</si>
  <si>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</si>
  <si>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</si>
  <si>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TOTAL (To Sch. C-4 Line 1)</t>
  </si>
  <si>
    <t>1)  If a position is allocated - indicate the basis of allocation below.</t>
  </si>
  <si>
    <t>PSYCHIATRIC RESIDENTIAL TREATMENT FACILITY COST REPORT - SCHEDULE C-6 /</t>
  </si>
  <si>
    <t>RECONCILIATION OF FACILITY COST REPORT WITH FINANCIAL STATEMENTS</t>
  </si>
  <si>
    <t>NOTE:  Costs reported must include total costs and be adjusted to allowable costs.</t>
  </si>
  <si>
    <t>Amount</t>
  </si>
  <si>
    <t>Total facility expenses per financial statements</t>
  </si>
  <si>
    <t>PSYCHIATRIC RESIDENTIAL TREATMENT FACILITY COST REPORT - SCHEDULE C-7 / STATEMENT OF FACILITY REVENUES</t>
  </si>
  <si>
    <t xml:space="preserve"> Dept. of Human Services</t>
  </si>
  <si>
    <t xml:space="preserve">    PRTF</t>
  </si>
  <si>
    <t xml:space="preserve">    Title XIX</t>
  </si>
  <si>
    <t xml:space="preserve"> Private/SSI/SSA</t>
  </si>
  <si>
    <t xml:space="preserve"> USDA</t>
  </si>
  <si>
    <t xml:space="preserve"> Meal Income</t>
  </si>
  <si>
    <t xml:space="preserve"> Transportation Income</t>
  </si>
  <si>
    <t xml:space="preserve"> Clothing Reimbursement</t>
  </si>
  <si>
    <t xml:space="preserve"> Interest Income</t>
  </si>
  <si>
    <t xml:space="preserve"> Grant Income</t>
  </si>
  <si>
    <t xml:space="preserve"> Rental Income</t>
  </si>
  <si>
    <t xml:space="preserve"> Vending Income</t>
  </si>
  <si>
    <t xml:space="preserve"> Insurance Recovery</t>
  </si>
  <si>
    <t xml:space="preserve"> Refunds and Rebates</t>
  </si>
  <si>
    <t xml:space="preserve"> Restricted Donations</t>
  </si>
  <si>
    <t xml:space="preserve"> Unrestricted Donations</t>
  </si>
  <si>
    <t xml:space="preserve"> Gain on sale of assets</t>
  </si>
  <si>
    <t xml:space="preserve"> Other (Identify)</t>
  </si>
  <si>
    <t>PSYCHIATRIC RESIDENTIAL TREATMENT FACILITY COST REPORT - SCHEDULE C-8 /</t>
  </si>
  <si>
    <t>RECONCILIATION OF FACILITY REVENUES WITH FINANCIAL STATEMENTS</t>
  </si>
  <si>
    <t>Total facility revenue per financial statements</t>
  </si>
  <si>
    <t xml:space="preserve">PSYCHIATRIC RESIDENTIAL TREATMENT FACILITY COST REPORT - SCHEDULE D / </t>
  </si>
  <si>
    <t>SUMMARY OF ADJUSTMENTS &amp; RECLASSIFICATIONS TO COST</t>
  </si>
  <si>
    <t>Sch D-1</t>
  </si>
  <si>
    <t>Sch D-2</t>
  </si>
  <si>
    <t>All Other QRTP Costs</t>
  </si>
  <si>
    <t>All Other Non-PRTF Costs</t>
  </si>
  <si>
    <t>PSYCHIATRIC RESIDENTIAL TREATMENT FACILITY COST REPORT - SCHEDULE D-1 / ADJUSTMENTS TO COST</t>
  </si>
  <si>
    <t>Sch D Total</t>
  </si>
  <si>
    <t>Sch D/D-1 Comparison of Costs by Cost Center/Component</t>
  </si>
  <si>
    <t>08.1</t>
  </si>
  <si>
    <t>Promotional, publicity and advertising expenses.</t>
  </si>
  <si>
    <t>08.2</t>
  </si>
  <si>
    <t>Political Contributions.</t>
  </si>
  <si>
    <t>08.3</t>
  </si>
  <si>
    <t>Lobbyist expenses.</t>
  </si>
  <si>
    <t>08.4</t>
  </si>
  <si>
    <t>Research expenses.</t>
  </si>
  <si>
    <t>08.5</t>
  </si>
  <si>
    <t>Fines, penalties, overdraft and late charges.</t>
  </si>
  <si>
    <t>08.6</t>
  </si>
  <si>
    <t>Bad debts.</t>
  </si>
  <si>
    <t>08.7</t>
  </si>
  <si>
    <t>Compensation and expenses for officers, directors,  and stockholders.</t>
  </si>
  <si>
    <t>08.8</t>
  </si>
  <si>
    <t>Contributions and charitable donations.</t>
  </si>
  <si>
    <t>08.9</t>
  </si>
  <si>
    <t>Expenses related to influencing unionization.</t>
  </si>
  <si>
    <t>08.10</t>
  </si>
  <si>
    <t>Membership in health, fraternal and social clubs.</t>
  </si>
  <si>
    <t>08.11</t>
  </si>
  <si>
    <t>Corporate costs.</t>
  </si>
  <si>
    <t>08.12</t>
  </si>
  <si>
    <t>Unallowable costs incurred by a home office.</t>
  </si>
  <si>
    <t>08.13</t>
  </si>
  <si>
    <t>Stockholder servicing costs.</t>
  </si>
  <si>
    <t>08.14</t>
  </si>
  <si>
    <t>Equipment not related to resident care.</t>
  </si>
  <si>
    <t>08.15</t>
  </si>
  <si>
    <t>Costs related to the sale of any capital asset previously reported and included in a rate paid.</t>
  </si>
  <si>
    <t>08.16</t>
  </si>
  <si>
    <t>Depreciation of assets not related to resident care.</t>
  </si>
  <si>
    <t>08.17</t>
  </si>
  <si>
    <t>Personal expenses.</t>
  </si>
  <si>
    <t>08.18</t>
  </si>
  <si>
    <t>Undocumented costs.</t>
  </si>
  <si>
    <t>08.19</t>
  </si>
  <si>
    <t>Unallowable taxes.</t>
  </si>
  <si>
    <t>08.20</t>
  </si>
  <si>
    <t>Unvested accrued sick or annual leave.</t>
  </si>
  <si>
    <t>08.21</t>
  </si>
  <si>
    <t>Legal expenses related to challenges against state agencies.</t>
  </si>
  <si>
    <t>08.22</t>
  </si>
  <si>
    <t>Fringe benefits not approved.</t>
  </si>
  <si>
    <t>08.23</t>
  </si>
  <si>
    <t>Discriminatory fringe benefits.</t>
  </si>
  <si>
    <t>08.24</t>
  </si>
  <si>
    <t>Fundraising costs.</t>
  </si>
  <si>
    <t>08.25</t>
  </si>
  <si>
    <t>Funeral and cemetery expenses.</t>
  </si>
  <si>
    <t>08.26</t>
  </si>
  <si>
    <t>Travel not related to resident services.</t>
  </si>
  <si>
    <t>08.27</t>
  </si>
  <si>
    <t>Personal comfort costs including telephone, television, or radio located in client rooms.</t>
  </si>
  <si>
    <t>08.28</t>
  </si>
  <si>
    <t>Value of donated goods and services.</t>
  </si>
  <si>
    <t>08.29</t>
  </si>
  <si>
    <t>Religious salaries and expenses.</t>
  </si>
  <si>
    <t>08.30</t>
  </si>
  <si>
    <t>Miscellaneous expenses not related to resident services.</t>
  </si>
  <si>
    <t>08.31</t>
  </si>
  <si>
    <t>Life insurance premiums for key personnel.</t>
  </si>
  <si>
    <t>08.32</t>
  </si>
  <si>
    <t>Travel costs for vehicles not used exclusively by the facility.</t>
  </si>
  <si>
    <t>08.33</t>
  </si>
  <si>
    <t>Vehicle and aircraft costs not related to facility business or resident services.</t>
  </si>
  <si>
    <t>08.34</t>
  </si>
  <si>
    <t>Nonresident related operations.</t>
  </si>
  <si>
    <t>08.35</t>
  </si>
  <si>
    <t>Costs of income producing activities.</t>
  </si>
  <si>
    <t>08.36</t>
  </si>
  <si>
    <t>Unallowable charges by subcontractor or lessor.</t>
  </si>
  <si>
    <t>08.37</t>
  </si>
  <si>
    <t>All costs for services paid directly by the department to an outside provider.</t>
  </si>
  <si>
    <t>08.38</t>
  </si>
  <si>
    <t>Depreciation on assets acquired with government grants.</t>
  </si>
  <si>
    <t>08.39</t>
  </si>
  <si>
    <t>Costs due to inefficiency, unnecessary care, or uncommon activities.</t>
  </si>
  <si>
    <t>08.40</t>
  </si>
  <si>
    <t>Cost of food provided to persons other than resident or direct care personnel.</t>
  </si>
  <si>
    <t>08.41</t>
  </si>
  <si>
    <t>Payments to residents for work performed or rewards based on behavior.</t>
  </si>
  <si>
    <t>08.42</t>
  </si>
  <si>
    <t>In-house education costs.</t>
  </si>
  <si>
    <t>09.2.a</t>
  </si>
  <si>
    <t>Depreciation claimed as a result of use of an accelerated depreciation method.</t>
  </si>
  <si>
    <t>09.2.b</t>
  </si>
  <si>
    <t>Depreciation claimed as a result of using incorrect useful lives.</t>
  </si>
  <si>
    <t>09.3.a</t>
  </si>
  <si>
    <t>Acquisition of assets with historical cost in excess of $1,000, claimed as an expense.</t>
  </si>
  <si>
    <t>09.3.b</t>
  </si>
  <si>
    <t>Repair or maintenance costs in excess of $5,000 claimed as an expense.</t>
  </si>
  <si>
    <t>09.5</t>
  </si>
  <si>
    <t>Depreciation in excess of allowed valuation.</t>
  </si>
  <si>
    <t>10</t>
  </si>
  <si>
    <t>Unallowable interest expense.</t>
  </si>
  <si>
    <t>10.4</t>
  </si>
  <si>
    <t>Interest incurred as a result of borrowing from a related party.</t>
  </si>
  <si>
    <t>11.3</t>
  </si>
  <si>
    <t>Special assessments in excess of $1,000 which are paid in a lump sum and claimed as an expense.</t>
  </si>
  <si>
    <t>12</t>
  </si>
  <si>
    <t>13.1</t>
  </si>
  <si>
    <t>Charges for services, facilities, supplies in excess of cost, furnished by a related organization.</t>
  </si>
  <si>
    <t>13.2</t>
  </si>
  <si>
    <t>14</t>
  </si>
  <si>
    <t>Start up costs which were expensed instead of amortized.</t>
  </si>
  <si>
    <t>15</t>
  </si>
  <si>
    <t>Compensation in excess of reasonable amounts.</t>
  </si>
  <si>
    <t>16.1</t>
  </si>
  <si>
    <t>Food income</t>
  </si>
  <si>
    <t>16.2</t>
  </si>
  <si>
    <t>Vending income</t>
  </si>
  <si>
    <t>16.3</t>
  </si>
  <si>
    <t>Insurance recoveries income</t>
  </si>
  <si>
    <t>16.4</t>
  </si>
  <si>
    <t>Refunds and rebates</t>
  </si>
  <si>
    <t>16.5</t>
  </si>
  <si>
    <t>Transportation income</t>
  </si>
  <si>
    <t>16.6</t>
  </si>
  <si>
    <t>Gain on sale of assets</t>
  </si>
  <si>
    <t>16.7</t>
  </si>
  <si>
    <t>Rental income</t>
  </si>
  <si>
    <t>16.8</t>
  </si>
  <si>
    <t>Other Service Revenue</t>
  </si>
  <si>
    <t>16.9</t>
  </si>
  <si>
    <t>Interest income (Schedule F)</t>
  </si>
  <si>
    <t>16.10</t>
  </si>
  <si>
    <t>Grant income</t>
  </si>
  <si>
    <t>16.11</t>
  </si>
  <si>
    <t>Restricted gifts and endowment income</t>
  </si>
  <si>
    <t>16.12</t>
  </si>
  <si>
    <t>Other cost-related income</t>
  </si>
  <si>
    <t>16.13</t>
  </si>
  <si>
    <t>Other income from local, state or federal government units</t>
  </si>
  <si>
    <t>PSYCHIATRIC RESIDENTIAL TREATMENT FACILITY COST REPORT - SCHEDULE D-2 / RECLASSIFICATIONS TO COST</t>
  </si>
  <si>
    <t>Sch D/D-2 Comparison of Costs by Cost Center/Component</t>
  </si>
  <si>
    <t>PSYCHIATRIC RESIDENTIAL TREATMENT FACILITY COST REPORT - SCHEDULE D-5 / WORKSHEET FOR</t>
  </si>
  <si>
    <t>TOP MANAGEMENT PERSONNEL COMPENSATION</t>
  </si>
  <si>
    <t>Individual</t>
  </si>
  <si>
    <t>Title</t>
  </si>
  <si>
    <t>Employed From Date</t>
  </si>
  <si>
    <t>Employed To Date</t>
  </si>
  <si>
    <t>a.</t>
  </si>
  <si>
    <t>Salary for all services</t>
  </si>
  <si>
    <t>b.</t>
  </si>
  <si>
    <t>Personal benefit payments, i.e. housing, flat rate automobile</t>
  </si>
  <si>
    <t>c.</t>
  </si>
  <si>
    <t>Cost of assets and services received from facility</t>
  </si>
  <si>
    <t>d.</t>
  </si>
  <si>
    <t>Pension, annuities, and deferred compensation</t>
  </si>
  <si>
    <t>e.</t>
  </si>
  <si>
    <t>Value of supplies or services provided by the facility</t>
  </si>
  <si>
    <t>f.</t>
  </si>
  <si>
    <t>Cost of a domestic or other employee who works in the individual's home</t>
  </si>
  <si>
    <t>g.</t>
  </si>
  <si>
    <t>Health insurance</t>
  </si>
  <si>
    <t>h.</t>
  </si>
  <si>
    <t>Life insurance</t>
  </si>
  <si>
    <t>i.</t>
  </si>
  <si>
    <t>Total Compensation</t>
  </si>
  <si>
    <t>Pension</t>
  </si>
  <si>
    <t>Total Compensation Less Adjustments (Line 2 minus Lines 3.a &amp; 3.b)</t>
  </si>
  <si>
    <t>1) Compensation for top management personnel employed for less than a year must be limited to an amount equal to the limitation divided by 365 times the number of calendar days the individual was employed.  If top management is employed for less than a year, complete a separate column or Schedule D-5 for each individual.</t>
  </si>
  <si>
    <t>PSYCHIATRIC RESIDENTIAL TREATMENT FACILITY COST REPORT - SCHEDULE D-8 / WORKSHEET FOR</t>
  </si>
  <si>
    <t>DUES, CONTRIBUTIONS, MEMBERSHIPS, AND ADVERTISING ADJUSTMENT</t>
  </si>
  <si>
    <t>Acct #</t>
  </si>
  <si>
    <t>Account Description</t>
  </si>
  <si>
    <t>Review detail of the above accounts and reclassify into the following cost categories:</t>
  </si>
  <si>
    <t>Dues</t>
  </si>
  <si>
    <t>Association dues</t>
  </si>
  <si>
    <t>Civic and business organization dues</t>
  </si>
  <si>
    <t>Other</t>
  </si>
  <si>
    <t>Contributions</t>
  </si>
  <si>
    <t>Political contributions</t>
  </si>
  <si>
    <t>Community contributions</t>
  </si>
  <si>
    <t>Memberships</t>
  </si>
  <si>
    <t>Sports, health, fraternal, social</t>
  </si>
  <si>
    <t>Sponsorships</t>
  </si>
  <si>
    <t>Sports teams</t>
  </si>
  <si>
    <t>Advertising</t>
  </si>
  <si>
    <t>Recruitment advertising</t>
  </si>
  <si>
    <t>Promotional advertising</t>
  </si>
  <si>
    <t>Other costs</t>
  </si>
  <si>
    <t>Total Costs subject to limitation (Line 7)</t>
  </si>
  <si>
    <t>PSYCHIATRIC RESIDENTIAL TREATMENT FACILITY COST REPORT - SCHEDULE E /</t>
  </si>
  <si>
    <t>SUMMARY OF HOME OFFICE COSTS</t>
  </si>
  <si>
    <t>Yes</t>
  </si>
  <si>
    <t>No</t>
  </si>
  <si>
    <t>Home office costs claimed on Schedule C-4, Line 10.</t>
  </si>
  <si>
    <t>Total Adjustment to Schedule D-1</t>
  </si>
  <si>
    <t>Are allowable home office costs on line 1 less line 2 identified on a report submitted to Medicare?</t>
  </si>
  <si>
    <t>What is the name of the Medicare intermediary?</t>
  </si>
  <si>
    <t>What fiscal year end was used for the home office cost report?</t>
  </si>
  <si>
    <t>If the home office cost report is not a fiscal year end, has another home office cost report been prepared for a the fiscal year end?</t>
  </si>
  <si>
    <t>What services are provided to the facility by the home office?</t>
  </si>
  <si>
    <t>List all home office costs allocated to a cost category other than Line 24, of Schedule C-4.</t>
  </si>
  <si>
    <t>Description</t>
  </si>
  <si>
    <t xml:space="preserve"> Cost Category</t>
  </si>
  <si>
    <t xml:space="preserve">  Line Item</t>
  </si>
  <si>
    <t>PSYCHIATRIC RESIDENTIAL TREATMENT FACILITY COST REPORT - SCHEDULE F / INTEREST INCOME</t>
  </si>
  <si>
    <t>NOTE:  This form must be completed if interest income has been earned and interest expense has been claimed.</t>
  </si>
  <si>
    <t xml:space="preserve">PSYCHIATRIC RESIDENTIAL TREATMENT FACILITY COST REPORT - SCHEDULE G / </t>
  </si>
  <si>
    <t>COMPENSATION CATEGORY</t>
  </si>
  <si>
    <t>Sole Proprietor</t>
  </si>
  <si>
    <t>Member of a Governing Board or Group</t>
  </si>
  <si>
    <t>Partner</t>
  </si>
  <si>
    <t>Family members of top management personnel as defined by NDAC 75-02-09-15.</t>
  </si>
  <si>
    <t>Corporate Stockholder</t>
  </si>
  <si>
    <t>Individual having an ownership in or is an officer of any related organization.</t>
  </si>
  <si>
    <t>Name:</t>
  </si>
  <si>
    <t>Annual Hours Worked</t>
  </si>
  <si>
    <t>Total Salary Amount Above</t>
  </si>
  <si>
    <t>Housing Allowance</t>
  </si>
  <si>
    <t>Flat Rate Automobile Allowance</t>
  </si>
  <si>
    <t>Cost of Assets and Services Received</t>
  </si>
  <si>
    <t>Housing</t>
  </si>
  <si>
    <t>Automobile</t>
  </si>
  <si>
    <t>Deferred Compensation, Pension, Annuity</t>
  </si>
  <si>
    <t>Supplies and Services Received for Personal Use</t>
  </si>
  <si>
    <t>Life and Health Insurance Premiums</t>
  </si>
  <si>
    <t>Other (Itemize)</t>
  </si>
  <si>
    <t>PSYCHIATRIC RESIDENTIAL TREATMENT FACILITY COST REPORT - SCHEDULE H  /</t>
  </si>
  <si>
    <t>RELATED PARTY LEASE OR RENTAL</t>
  </si>
  <si>
    <t>Lease or Rental charges claimed as costs</t>
  </si>
  <si>
    <t xml:space="preserve">Allowable Cost of Ownership </t>
  </si>
  <si>
    <t>Interest on Mortgage</t>
  </si>
  <si>
    <t xml:space="preserve"> (Straight line, using no less than the minimum estimated useful lives published by the AHA)</t>
  </si>
  <si>
    <t>Real Estate Taxes</t>
  </si>
  <si>
    <t>Total Allowable Cost of Ownership</t>
  </si>
  <si>
    <r>
      <t xml:space="preserve">Lease or Rental Charges Less Cost of Ownership </t>
    </r>
    <r>
      <rPr>
        <sz val="10"/>
        <rFont val="Arial"/>
        <family val="2"/>
      </rPr>
      <t>(Adjustment to Schedule D-1)</t>
    </r>
  </si>
  <si>
    <t>Complete the following if payments have been made to a related organization.  For each type of payment, duplicate or attach additional information as necessary.</t>
  </si>
  <si>
    <t>Name of Organization</t>
  </si>
  <si>
    <t>Lease</t>
  </si>
  <si>
    <t>Accounting</t>
  </si>
  <si>
    <t>Other (List)</t>
  </si>
  <si>
    <t>Type of Organization</t>
  </si>
  <si>
    <t>Name of Organization or Individual</t>
  </si>
  <si>
    <t>Complete Item(s)</t>
  </si>
  <si>
    <t>Non-Profit Organization</t>
  </si>
  <si>
    <t>Church Related</t>
  </si>
  <si>
    <t>1,5</t>
  </si>
  <si>
    <t>Association</t>
  </si>
  <si>
    <t>Corporation</t>
  </si>
  <si>
    <t>1,2,5</t>
  </si>
  <si>
    <t>Proprietary</t>
  </si>
  <si>
    <t>4</t>
  </si>
  <si>
    <t>Partnership</t>
  </si>
  <si>
    <t>3,5</t>
  </si>
  <si>
    <t>List Board of Directors, Officers, and Addresses.</t>
  </si>
  <si>
    <t xml:space="preserve">A. </t>
  </si>
  <si>
    <t>E.</t>
  </si>
  <si>
    <t xml:space="preserve">B. </t>
  </si>
  <si>
    <t>F.</t>
  </si>
  <si>
    <t xml:space="preserve">C. </t>
  </si>
  <si>
    <t>G.</t>
  </si>
  <si>
    <t xml:space="preserve">D. </t>
  </si>
  <si>
    <t>H.</t>
  </si>
  <si>
    <t>List Stockholders with more than 10% Ownership and Addresses.</t>
  </si>
  <si>
    <t>List Partners and Addresses.</t>
  </si>
  <si>
    <t>Name and Address</t>
  </si>
  <si>
    <t>State in Which Organized or Incorporated</t>
  </si>
  <si>
    <t>North Dakota</t>
  </si>
  <si>
    <t>PSYCHIATRIC RESIDENTIAL TREATMENT FACILITY COST REPORT - SCHEDULE I / REPORT OF</t>
  </si>
  <si>
    <t>PRTF OWNER / OPERATOR</t>
  </si>
  <si>
    <t xml:space="preserve">   4.</t>
  </si>
  <si>
    <t xml:space="preserve">   5.</t>
  </si>
  <si>
    <t>PSYCHIATRIC RESIDENTIAL TREATMENT FACILITY COST REPORT - SCHEDULE J / DEPRECIATION</t>
  </si>
  <si>
    <t>Building</t>
  </si>
  <si>
    <t>Additions</t>
  </si>
  <si>
    <t>Deletions (report as negative amount)</t>
  </si>
  <si>
    <t>Ending Balance</t>
  </si>
  <si>
    <t>1)</t>
  </si>
  <si>
    <t>1)  Total must agree to Schedule C-4, Line 38.</t>
  </si>
  <si>
    <t>What dollar amount did you use for capitalization of individual assets?</t>
  </si>
  <si>
    <t>PSYCHIATRIC RESIDENTIAL TREATMENT FACILITY COST REPORT - SCHEDULE K / INTEREST EXPENSE</t>
  </si>
  <si>
    <t>Mortgagor or Lender</t>
  </si>
  <si>
    <t>Purpose of Loan</t>
  </si>
  <si>
    <t>Beginning Balance</t>
  </si>
  <si>
    <t>Rate</t>
  </si>
  <si>
    <t>Interest Expense</t>
  </si>
  <si>
    <t>1)  Total must agree to Schedule C-4, Line 39.</t>
  </si>
  <si>
    <t>PSYCHIATRIC RESIDENTIAL TREATMENT FACILITY COST REPORT - SCHEDULE L / LEASE OR</t>
  </si>
  <si>
    <t>RENTAL OF BUILDING OR EQUIPMENT</t>
  </si>
  <si>
    <t>Number of square feet rented</t>
  </si>
  <si>
    <t>Rented cost per square foot</t>
  </si>
  <si>
    <t>Equipment</t>
  </si>
  <si>
    <t>Cost of equipment rented</t>
  </si>
  <si>
    <t>PSYCHIATRIC RESIDENTIAL TREATMENT FACILITY COST REPORT - SCHEDULE M / SPECIAL RATES</t>
  </si>
  <si>
    <t>Complete the following schedule for facilities of capacity increase of 20% or more, major renovation or construction in excess of $50,000, or changes in services or staff.</t>
  </si>
  <si>
    <t>Description of capacity increase or major renovation or construction or changes in services or staff.</t>
  </si>
  <si>
    <t>Description of major renovation or construction or changes in services or staff.</t>
  </si>
  <si>
    <t>Date of capacity increase or major renovation or construction or changes in services or staff.</t>
  </si>
  <si>
    <t>NDAC 75-02-09, Sections 4.c. and 4.d. provide for special rates for facilities having a capacity increase of 20% or more in the year of the capacity increase and for the subsequent rate year; major renovation or construction in excess of $50,000 in the year a project was completed and placed into service and for the subsequent rate year; or changes in services or staff in the year of increased services or staff and for the subsequent rate year.</t>
  </si>
  <si>
    <t>Medical Services letter dated March 4, 1997 regarding projected property costs should be reviewed prior to completing this form.</t>
  </si>
  <si>
    <t>COST CATEGORY</t>
  </si>
  <si>
    <t>PROJECTED  COSTS RATE YEAR</t>
  </si>
  <si>
    <t>HISTORICAL COSTS REPORT YEAR</t>
  </si>
  <si>
    <t xml:space="preserve">  Depreciation</t>
  </si>
  <si>
    <t xml:space="preserve">  Interest expense</t>
  </si>
  <si>
    <t xml:space="preserve">  Property taxes</t>
  </si>
  <si>
    <t xml:space="preserve">  Lease and rental</t>
  </si>
  <si>
    <t xml:space="preserve">  Start up costs</t>
  </si>
  <si>
    <t xml:space="preserve">  Certain legal fees</t>
  </si>
  <si>
    <t xml:space="preserve">  (Less: Adjustments)</t>
  </si>
  <si>
    <t xml:space="preserve">  Total Costs</t>
  </si>
  <si>
    <t xml:space="preserve">  Census units    1)</t>
  </si>
  <si>
    <t xml:space="preserve">  Projected Property Rate</t>
  </si>
  <si>
    <t>PSYCHIATRIC RESIDENTIAL TREATMENT FACILITY COST REPORT-SCHEDULE W / SQUARE FOOTAGE</t>
  </si>
  <si>
    <t>Entity</t>
  </si>
  <si>
    <t>Total Post Allocated Square Footage</t>
  </si>
  <si>
    <t>Room Square Feet Detail -PRTF Only</t>
  </si>
  <si>
    <t>Total Sq Ft</t>
  </si>
  <si>
    <t>Square Feet</t>
  </si>
  <si>
    <t xml:space="preserve"> # Rooms</t>
  </si>
  <si>
    <t>Private Room A Square Feet</t>
  </si>
  <si>
    <t>WSF #1</t>
  </si>
  <si>
    <t>Private Room B Square Feet</t>
  </si>
  <si>
    <t>WSF #2</t>
  </si>
  <si>
    <t>Private Room C Square Feet</t>
  </si>
  <si>
    <t>WSF #3</t>
  </si>
  <si>
    <t xml:space="preserve">Private Room D Square Feet </t>
  </si>
  <si>
    <t>WSF #4</t>
  </si>
  <si>
    <t xml:space="preserve">Private Room E Square Feet </t>
  </si>
  <si>
    <t>WSF #5</t>
  </si>
  <si>
    <t>Semi-Private Room Square Feet</t>
  </si>
  <si>
    <t xml:space="preserve">   Total Weighted Square Footage                                        </t>
  </si>
  <si>
    <t xml:space="preserve">   Common Square Footage</t>
  </si>
  <si>
    <t>Total Resident Rooms/Bathrooms</t>
  </si>
  <si>
    <t>Gross Square Footage</t>
  </si>
  <si>
    <t xml:space="preserve">   Total Weighted Square Footage Percentage                       </t>
  </si>
  <si>
    <t>Licensed Beds</t>
  </si>
  <si>
    <t>Square Ft / Bed</t>
  </si>
  <si>
    <t>Percentage</t>
  </si>
  <si>
    <t>Allocation Area</t>
  </si>
  <si>
    <t>Allocation Square Feet</t>
  </si>
  <si>
    <t>Total Post Allocated Square Feet</t>
  </si>
  <si>
    <t>Resident Rooms / Nursing</t>
  </si>
  <si>
    <t>Therapy</t>
  </si>
  <si>
    <t>Activities</t>
  </si>
  <si>
    <t>Social Services</t>
  </si>
  <si>
    <t>Chapel</t>
  </si>
  <si>
    <t>Pharmacy</t>
  </si>
  <si>
    <t>Nursing Admin.</t>
  </si>
  <si>
    <t>Medical Records (HIM)</t>
  </si>
  <si>
    <t>Beauty Shop</t>
  </si>
  <si>
    <t>Subtotal Allocated Square Feet</t>
  </si>
  <si>
    <t>Allocated Square Feet Percentage</t>
  </si>
  <si>
    <t>Subtotal ASF</t>
  </si>
  <si>
    <t>Housekeeping</t>
  </si>
  <si>
    <t>Total Allocated Square Feet</t>
  </si>
  <si>
    <t>Total Allocation % from Allocated Sq Ft - WSF #1</t>
  </si>
  <si>
    <t>Common Square Feet</t>
  </si>
  <si>
    <t>Total Allocated Square Feet including Common SF</t>
  </si>
  <si>
    <t>Total Allocation % from Allocated Sq Ft - WSF #2</t>
  </si>
  <si>
    <t>Total Allocated Square Feet including Common Sq Ft</t>
  </si>
  <si>
    <t>Total Allocation % from Allocated Sq Ft - WSF #3</t>
  </si>
  <si>
    <t>Other WSF #4</t>
  </si>
  <si>
    <t>Total Allocation % from Allocated Sq Ft - WSF #4</t>
  </si>
  <si>
    <t>Other WSF #5</t>
  </si>
  <si>
    <t>Total Allocation % from Allocated Sq Ft - WSF #5</t>
  </si>
  <si>
    <t>Lease or Rental Description</t>
  </si>
  <si>
    <t>Amount of Rent</t>
  </si>
  <si>
    <t>Leased Buildings and/or Equipment (List All)</t>
  </si>
  <si>
    <t>Inclusive Dates Leased</t>
  </si>
  <si>
    <t>Item Leased</t>
  </si>
  <si>
    <t>Name of Lessor</t>
  </si>
  <si>
    <t>From</t>
  </si>
  <si>
    <t>To</t>
  </si>
  <si>
    <t>Current Year Deletions (report as negative amount)</t>
  </si>
  <si>
    <t>Current Year Additions</t>
  </si>
  <si>
    <t>Prior Year's Ending Balance</t>
  </si>
  <si>
    <t>Accumulated Depreciation</t>
  </si>
  <si>
    <t>Assets</t>
  </si>
  <si>
    <t>Movable 
Equipment</t>
  </si>
  <si>
    <t>Fixed 
Equipment</t>
  </si>
  <si>
    <t>Land Improvements</t>
  </si>
  <si>
    <t>C-4 Line 39</t>
  </si>
  <si>
    <t>C-4 Line 38</t>
  </si>
  <si>
    <t>Complete the following information below for any individual or employee who received compensation and qualified for one of the compensation categories listed below.</t>
  </si>
  <si>
    <t>Types of Service Performed</t>
  </si>
  <si>
    <r>
      <t>No. of Hours</t>
    </r>
    <r>
      <rPr>
        <vertAlign val="subscript"/>
        <sz val="10"/>
        <rFont val="Arial"/>
        <family val="2"/>
      </rPr>
      <t xml:space="preserve"> 1)</t>
    </r>
  </si>
  <si>
    <r>
      <t xml:space="preserve">Hourly 
Salary </t>
    </r>
    <r>
      <rPr>
        <vertAlign val="subscript"/>
        <sz val="10"/>
        <rFont val="Arial"/>
        <family val="2"/>
      </rPr>
      <t>2)</t>
    </r>
  </si>
  <si>
    <t>Cost of a Domestic or Other Employee Who Works in the Individual's Home</t>
  </si>
  <si>
    <t>Less Salary and Fringe Adjustments on Cost Report (identify)</t>
  </si>
  <si>
    <t>Total Compensation less Adjustments</t>
  </si>
  <si>
    <t>Percent of Compensation Allocated to Facility</t>
  </si>
  <si>
    <t>Total Amount Allocated to Facility</t>
  </si>
  <si>
    <t>1) Documentation must be available to indicate the types of services performed and the number of hours worked by month and day. 
2) Indicate basis of valuation.</t>
  </si>
  <si>
    <t>Related Party Name:</t>
  </si>
  <si>
    <t>Cost of Ownership</t>
  </si>
  <si>
    <t>(Provide supporting documentation and schedules for indicated costs)</t>
  </si>
  <si>
    <t>Payment Type</t>
  </si>
  <si>
    <t>% of Payment to Organization</t>
  </si>
  <si>
    <t>Owner</t>
  </si>
  <si>
    <t>A.</t>
  </si>
  <si>
    <t>B.</t>
  </si>
  <si>
    <t>C.</t>
  </si>
  <si>
    <t>D.</t>
  </si>
  <si>
    <t>Operator</t>
  </si>
  <si>
    <t>Property Costs</t>
  </si>
  <si>
    <t>Food &amp; Dietary Supplements</t>
  </si>
  <si>
    <t>Vehicle Costs</t>
  </si>
  <si>
    <t>Malpractice Insurance</t>
  </si>
  <si>
    <t>Rental costs which exceed actual ownership costs between related parties.  (Schedule H)</t>
  </si>
  <si>
    <t>Adjustments to home office costs (Schedule E)</t>
  </si>
  <si>
    <t>Cost Component</t>
  </si>
  <si>
    <t>Cost Center</t>
  </si>
  <si>
    <t>Reference</t>
  </si>
  <si>
    <t>Other (identify)</t>
  </si>
  <si>
    <t>Less Adjustments by Facility on Schedule D-1: (enter as negative numbers)</t>
  </si>
  <si>
    <r>
      <t xml:space="preserve">Number of Calendar Days Employed </t>
    </r>
    <r>
      <rPr>
        <sz val="9"/>
        <rFont val="Arial"/>
        <family val="2"/>
      </rPr>
      <t>1)</t>
    </r>
  </si>
  <si>
    <t>Dues, Contributions. and Sponsorships Adjustment (line 8 - line 9)</t>
  </si>
  <si>
    <t>Limitation Amount</t>
  </si>
  <si>
    <t xml:space="preserve"> Other</t>
  </si>
  <si>
    <t>Subject to Limitation</t>
  </si>
  <si>
    <t>Unallowable</t>
  </si>
  <si>
    <t>Allowable No Limitation</t>
  </si>
  <si>
    <t>Costs Reported on Schedule C-4: List all general ledger accounts and amounts for dues, contributions, memberships, sponsorships and advertising.</t>
  </si>
  <si>
    <r>
      <t>Allocated Home Office Excess Interest Income</t>
    </r>
    <r>
      <rPr>
        <sz val="10"/>
        <rFont val="Arial"/>
        <family val="2"/>
      </rPr>
      <t xml:space="preserve">  (give explanation and source)</t>
    </r>
  </si>
  <si>
    <t>Allowable Home Office Cost (Line 1 less Line 5)</t>
  </si>
  <si>
    <t>Adjustment for Reconciliation of Prior Year Reported Estimated Home Office Costs to Actual Home Office Costs</t>
  </si>
  <si>
    <t>Adjustment for allocated Top Management Compensation in Excess of Limit</t>
  </si>
  <si>
    <t>Adjustment to equal Home Office Allocated Cost</t>
  </si>
  <si>
    <t xml:space="preserve"> No</t>
  </si>
  <si>
    <t>Account</t>
  </si>
  <si>
    <t>Other Interest Income not Offset</t>
  </si>
  <si>
    <t>Offsets</t>
  </si>
  <si>
    <t>NDAC 75-02-09 Reference</t>
  </si>
  <si>
    <t>NDAC 75-02-09 includes property insurance, depreciation, interest on the mortgage, and real estate taxes as allowable property costs.</t>
  </si>
  <si>
    <t>GL
Account Number</t>
  </si>
  <si>
    <t>Property</t>
  </si>
  <si>
    <t>Plant &amp; Housekeeping</t>
  </si>
  <si>
    <t>Salaries &amp; Fringe Benefits</t>
  </si>
  <si>
    <r>
      <t>Subtotal</t>
    </r>
    <r>
      <rPr>
        <sz val="9"/>
        <rFont val="Arial"/>
        <family val="2"/>
      </rPr>
      <t xml:space="preserve"> (Other Costs) Lines 4-36</t>
    </r>
  </si>
  <si>
    <t>Non-PRTF 
Costs</t>
  </si>
  <si>
    <t>Property &amp; Passthrough</t>
  </si>
  <si>
    <t>Passthrough Costs</t>
  </si>
  <si>
    <t>Property Taxes &amp; Specials</t>
  </si>
  <si>
    <t>Lease &amp; Rental</t>
  </si>
  <si>
    <t>Cost Center Drop-down List</t>
  </si>
  <si>
    <t>Cost Component Drop-Down List</t>
  </si>
  <si>
    <t>Schedule C-1</t>
  </si>
  <si>
    <t>Schedule C-2a</t>
  </si>
  <si>
    <t>Schedule C-2i</t>
  </si>
  <si>
    <t>Schedule W</t>
  </si>
  <si>
    <t>Allocation</t>
  </si>
  <si>
    <t>Taxes &amp; Specials</t>
  </si>
  <si>
    <t>Property Costs Reconcile</t>
  </si>
  <si>
    <t>Total Costs Reconcile</t>
  </si>
  <si>
    <t>Facility Adjustments</t>
  </si>
  <si>
    <t>Facility Reclassifications</t>
  </si>
  <si>
    <t>Net Expenses for Allocation</t>
  </si>
  <si>
    <t>Schedule C-4</t>
  </si>
  <si>
    <t>Schedule D</t>
  </si>
  <si>
    <t>Fringe Benefits Reconcile</t>
  </si>
  <si>
    <t>Schedule C-5 line 20</t>
  </si>
  <si>
    <t>Schedule C-5 line 40</t>
  </si>
  <si>
    <t>Depreciation Reconcile</t>
  </si>
  <si>
    <t>Schedule J</t>
  </si>
  <si>
    <t>Interest Reconcile</t>
  </si>
  <si>
    <t>Schedule K</t>
  </si>
  <si>
    <t>Schedule W Reconcile</t>
  </si>
  <si>
    <t>Total Sq. Ft.</t>
  </si>
  <si>
    <t>Sq. Ft. per Bed</t>
  </si>
  <si>
    <t>Total Resident Sq. Ft.</t>
  </si>
  <si>
    <t>Total Resident Rooms</t>
  </si>
  <si>
    <t>Allocation Wkst Name</t>
  </si>
  <si>
    <t>Allocation Method #</t>
  </si>
  <si>
    <t>Allocation Description</t>
  </si>
  <si>
    <t>Total Revenues</t>
  </si>
  <si>
    <t>GL Account
Number</t>
  </si>
  <si>
    <t>Reconciling Items and Explanation</t>
  </si>
  <si>
    <t>Total Facility Revenue, Schedule C-7, Page 14</t>
  </si>
  <si>
    <t>Total facility cost, Schedule C-4, Total Costs, Line 29</t>
  </si>
  <si>
    <t>Do you charge private pay residents for the day of discharge?</t>
  </si>
  <si>
    <t>Do you charge private pay residents for the day of admission?</t>
  </si>
  <si>
    <t>Are there "other" fringe benefits reported on Schedule C-5?</t>
  </si>
  <si>
    <t>If yes, schedule and identify "other” fringe benefits on a separate sheet.</t>
  </si>
  <si>
    <t>Are there any changes to square footage or changes in rooms/office?</t>
  </si>
  <si>
    <t>If yes, provide support for the changes with the rooms labeled and square footage per room identifying total square footage, storage areas, hallways, mechanical room square footage, total resident room square footage, on a separate sheet.</t>
  </si>
  <si>
    <t>Are there any new loans for the current cost reporting year (Schedule K)?</t>
  </si>
  <si>
    <t>If yes, provide copies on the loan agreement and amortization schedule.</t>
  </si>
  <si>
    <t>Does the facility offer a deferred compensation plan or a pension plan to any employees?</t>
  </si>
  <si>
    <t>Description of pension plan(s).</t>
  </si>
  <si>
    <t>License Type</t>
  </si>
  <si>
    <t>Number of Licensed Beds</t>
  </si>
  <si>
    <t>Administrator's Certification</t>
  </si>
  <si>
    <t>Accountant's Certification</t>
  </si>
  <si>
    <t>Intentional misrepresentation or falsification of any information contained in this Cost Report may be punishable by fine and/or imprisonment under Federal and/or State Law.</t>
  </si>
  <si>
    <t>Total PRTF Days</t>
  </si>
  <si>
    <t>Licensed PRTF beds</t>
  </si>
  <si>
    <t>Days Available (Line 1 X 365 or 366)</t>
  </si>
  <si>
    <t>Total available days (Line 1 X Line 2)</t>
  </si>
  <si>
    <t>Percent of Occupancy</t>
  </si>
  <si>
    <t>Method Number</t>
  </si>
  <si>
    <t>Item</t>
  </si>
  <si>
    <t>Meals</t>
  </si>
  <si>
    <t>WSF</t>
  </si>
  <si>
    <t># of Laundry</t>
  </si>
  <si>
    <t>TCLPACU</t>
  </si>
  <si>
    <t>North Dakota Department of Human Services</t>
  </si>
  <si>
    <t>Completed</t>
  </si>
  <si>
    <t>Schedule</t>
  </si>
  <si>
    <t xml:space="preserve">SFN 941 (Rev. 05-22) </t>
  </si>
  <si>
    <t>Month</t>
  </si>
  <si>
    <t xml:space="preserve">  Licensed Section</t>
  </si>
  <si>
    <t>(must be direct costed)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</si>
</sst>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mm/dd/yy;@"/>
    <numFmt numFmtId="165" formatCode="m/d/yy;@"/>
    <numFmt numFmtId="166" formatCode="_(* #,##0_);_(* \(#,##0\);_(* &quot;-&quot;??_);_(@_)"/>
    <numFmt numFmtId="167" formatCode="0.0000%"/>
    <numFmt numFmtId="168" formatCode="0.000%"/>
  </numFmts>
  <fonts count="28" x14ac:knownFonts="1">
    <font>
      <sz val="12"/>
      <name val="Arial"/>
      <family val="2"/>
    </font>
    <font>
      <sz val="11"/>
      <color theme="1"/>
      <name val="Segoe UI"/>
      <family val="2"/>
    </font>
    <font>
      <sz val="12"/>
      <name val="Arial"/>
      <family val="2"/>
    </font>
    <font>
      <b/>
      <sz val="12"/>
      <name val="Arial"/>
      <family val="2"/>
    </font>
    <font>
      <sz val="10"/>
      <name val="Arial"/>
      <family val="2"/>
    </font>
    <font>
      <sz val="12"/>
      <name val="Times New Roman"/>
      <family val="1"/>
    </font>
    <font>
      <b/>
      <sz val="10"/>
      <name val="Arial"/>
      <family val="2"/>
    </font>
    <font>
      <u/>
      <sz val="9.85"/>
      <color indexed="12"/>
      <name val="Arial"/>
      <family val="2"/>
    </font>
    <font>
      <sz val="8"/>
      <name val="Arial"/>
      <family val="2"/>
    </font>
    <font>
      <sz val="10"/>
      <name val="Comic Sans MS"/>
      <family val="4"/>
    </font>
    <font>
      <sz val="9"/>
      <color indexed="81"/>
      <name val="Tahoma"/>
      <family val="2"/>
    </font>
    <font>
      <sz val="9"/>
      <name val="Arial"/>
      <family val="2"/>
    </font>
    <font>
      <sz val="12"/>
      <color rgb="FFFF0000"/>
      <name val="Arial"/>
      <family val="2"/>
    </font>
    <font>
      <b/>
      <sz val="8"/>
      <name val="Arial"/>
      <family val="2"/>
    </font>
    <font>
      <sz val="11"/>
      <color theme="1"/>
      <name val="Calibri"/>
      <family val="2"/>
      <scheme val="minor"/>
    </font>
    <font>
      <vertAlign val="subscript"/>
      <sz val="12"/>
      <name val="Arial"/>
      <family val="2"/>
    </font>
    <font>
      <sz val="11"/>
      <name val="Arial"/>
      <family val="2"/>
    </font>
    <font>
      <sz val="14"/>
      <name val="Arial"/>
      <family val="2"/>
    </font>
    <font>
      <b/>
      <sz val="9"/>
      <name val="Arial"/>
      <family val="2"/>
    </font>
    <font>
      <sz val="11"/>
      <color theme="1"/>
      <name val="Arial"/>
      <family val="2"/>
    </font>
    <font>
      <b/>
      <sz val="14"/>
      <color theme="1"/>
      <name val="Calibri"/>
      <family val="2"/>
      <scheme val="minor"/>
    </font>
    <font>
      <sz val="12"/>
      <name val="Calibri"/>
      <family val="2"/>
    </font>
    <font>
      <sz val="12"/>
      <color theme="1"/>
      <name val="Calibri"/>
      <family val="2"/>
      <scheme val="minor"/>
    </font>
    <font>
      <i/>
      <sz val="12"/>
      <name val="Arial"/>
      <family val="2"/>
    </font>
    <font>
      <sz val="12"/>
      <color theme="1"/>
      <name val="Arial"/>
      <family val="2"/>
    </font>
    <font>
      <b/>
      <sz val="12"/>
      <color theme="1"/>
      <name val="Arial"/>
      <family val="2"/>
    </font>
    <font>
      <vertAlign val="subscript"/>
      <sz val="10"/>
      <name val="Arial"/>
      <family val="2"/>
    </font>
    <font>
      <sz val="11"/>
      <name val="Segoe UI"/>
      <family val="2"/>
    </font>
  </fonts>
  <fills count="7">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tint="-0.14996795556505021"/>
        <bgColor indexed="8"/>
      </patternFill>
    </fill>
    <fill>
      <patternFill patternType="solid">
        <fgColor theme="0" tint="-0.14999847407452621"/>
        <bgColor indexed="64"/>
      </patternFill>
    </fill>
    <fill>
      <patternFill patternType="solid">
        <fgColor theme="0" tint="-0.14996795556505021"/>
        <bgColor indexed="64"/>
      </patternFill>
    </fill>
  </fills>
  <borders count="257">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indexed="64"/>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64"/>
      </right>
      <top/>
      <bottom/>
      <diagonal/>
    </border>
    <border>
      <left/>
      <right/>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8"/>
      </left>
      <right/>
      <top/>
      <bottom style="thin">
        <color indexed="8"/>
      </bottom>
      <diagonal/>
    </border>
    <border>
      <left/>
      <right/>
      <top/>
      <bottom style="thin">
        <color indexed="8"/>
      </bottom>
      <diagonal/>
    </border>
    <border>
      <left/>
      <right/>
      <top/>
      <bottom style="thin">
        <color auto="1"/>
      </bottom>
      <diagonal/>
    </border>
    <border>
      <left/>
      <right style="thin">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8"/>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style="thin">
        <color indexed="8"/>
      </left>
      <right style="thin">
        <color indexed="8"/>
      </right>
      <top style="thin">
        <color indexed="64"/>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style="thin">
        <color indexed="64"/>
      </right>
      <top style="thin">
        <color indexed="8"/>
      </top>
      <bottom style="double">
        <color indexed="64"/>
      </bottom>
      <diagonal/>
    </border>
    <border>
      <left style="thin">
        <color indexed="64"/>
      </left>
      <right style="thin">
        <color indexed="64"/>
      </right>
      <top style="thin">
        <color indexed="8"/>
      </top>
      <bottom style="double">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64"/>
      </left>
      <right style="thin">
        <color indexed="8"/>
      </right>
      <top/>
      <bottom style="thin">
        <color indexed="64"/>
      </bottom>
      <diagonal/>
    </border>
    <border>
      <left style="thin">
        <color auto="1"/>
      </left>
      <right/>
      <top/>
      <bottom/>
      <diagonal/>
    </border>
    <border>
      <left style="thin">
        <color indexed="64"/>
      </left>
      <right style="thin">
        <color indexed="8"/>
      </right>
      <top style="thin">
        <color indexed="8"/>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indexed="8"/>
      </bottom>
      <diagonal/>
    </border>
    <border>
      <left/>
      <right style="thin">
        <color auto="1"/>
      </right>
      <top style="thin">
        <color auto="1"/>
      </top>
      <bottom style="thin">
        <color auto="1"/>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auto="1"/>
      </left>
      <right style="thin">
        <color indexed="8"/>
      </right>
      <top style="thin">
        <color indexed="8"/>
      </top>
      <bottom style="thin">
        <color indexed="8"/>
      </bottom>
      <diagonal/>
    </border>
    <border>
      <left style="thin">
        <color indexed="64"/>
      </left>
      <right/>
      <top style="thin">
        <color auto="1"/>
      </top>
      <bottom/>
      <diagonal/>
    </border>
    <border>
      <left/>
      <right/>
      <top style="thin">
        <color auto="1"/>
      </top>
      <bottom/>
      <diagonal/>
    </border>
    <border>
      <left/>
      <right/>
      <top style="thin">
        <color auto="1"/>
      </top>
      <bottom style="thin">
        <color indexed="8"/>
      </bottom>
      <diagonal/>
    </border>
    <border>
      <left style="thin">
        <color indexed="64"/>
      </left>
      <right/>
      <top/>
      <bottom style="thin">
        <color auto="1"/>
      </bottom>
      <diagonal/>
    </border>
    <border>
      <left/>
      <right style="thin">
        <color indexed="8"/>
      </right>
      <top/>
      <bottom style="thin">
        <color auto="1"/>
      </bottom>
      <diagonal/>
    </border>
    <border>
      <left/>
      <right style="thin">
        <color indexed="64"/>
      </right>
      <top style="thin">
        <color auto="1"/>
      </top>
      <bottom/>
      <diagonal/>
    </border>
    <border>
      <left style="thin">
        <color auto="1"/>
      </left>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8"/>
      </right>
      <top style="thin">
        <color indexed="8"/>
      </top>
      <bottom style="double">
        <color indexed="64"/>
      </bottom>
      <diagonal/>
    </border>
    <border>
      <left/>
      <right/>
      <top style="thin">
        <color indexed="64"/>
      </top>
      <bottom style="thin">
        <color indexed="64"/>
      </bottom>
      <diagonal/>
    </border>
    <border>
      <left style="thin">
        <color indexed="8"/>
      </left>
      <right style="thin">
        <color indexed="64"/>
      </right>
      <top style="thin">
        <color indexed="8"/>
      </top>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right/>
      <top style="double">
        <color indexed="64"/>
      </top>
      <bottom/>
      <diagonal/>
    </border>
    <border>
      <left style="thin">
        <color indexed="8"/>
      </left>
      <right style="thin">
        <color indexed="64"/>
      </right>
      <top style="thin">
        <color indexed="8"/>
      </top>
      <bottom style="double">
        <color indexed="64"/>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diagonal/>
    </border>
    <border>
      <left style="thin">
        <color indexed="8"/>
      </left>
      <right style="thin">
        <color indexed="64"/>
      </right>
      <top/>
      <bottom style="thin">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top style="double">
        <color indexed="8"/>
      </top>
      <bottom/>
      <diagonal/>
    </border>
    <border>
      <left style="thin">
        <color indexed="8"/>
      </left>
      <right style="thin">
        <color indexed="64"/>
      </right>
      <top style="thin">
        <color indexed="8"/>
      </top>
      <bottom style="double">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8"/>
      </right>
      <top/>
      <bottom style="double">
        <color indexed="8"/>
      </bottom>
      <diagonal/>
    </border>
    <border>
      <left/>
      <right style="thin">
        <color indexed="64"/>
      </right>
      <top style="thin">
        <color indexed="64"/>
      </top>
      <bottom style="thin">
        <color indexed="8"/>
      </bottom>
      <diagonal/>
    </border>
    <border>
      <left style="thin">
        <color indexed="64"/>
      </left>
      <right/>
      <top style="thin">
        <color indexed="8"/>
      </top>
      <bottom style="double">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auto="1"/>
      </left>
      <right/>
      <top style="thin">
        <color auto="1"/>
      </top>
      <bottom style="thin">
        <color auto="1"/>
      </bottom>
      <diagonal/>
    </border>
    <border>
      <left style="thin">
        <color indexed="8"/>
      </left>
      <right style="thin">
        <color auto="1"/>
      </right>
      <top/>
      <bottom style="thin">
        <color indexed="8"/>
      </bottom>
      <diagonal/>
    </border>
    <border>
      <left style="thin">
        <color indexed="8"/>
      </left>
      <right style="thin">
        <color auto="1"/>
      </right>
      <top style="thin">
        <color indexed="8"/>
      </top>
      <bottom style="thin">
        <color indexed="8"/>
      </bottom>
      <diagonal/>
    </border>
    <border>
      <left/>
      <right style="thin">
        <color auto="1"/>
      </right>
      <top style="thin">
        <color indexed="8"/>
      </top>
      <bottom style="thin">
        <color indexed="8"/>
      </bottom>
      <diagonal/>
    </border>
    <border>
      <left style="thin">
        <color indexed="64"/>
      </left>
      <right/>
      <top style="thin">
        <color auto="1"/>
      </top>
      <bottom style="thin">
        <color indexed="8"/>
      </bottom>
      <diagonal/>
    </border>
    <border>
      <left/>
      <right style="thin">
        <color auto="1"/>
      </right>
      <top/>
      <bottom/>
      <diagonal/>
    </border>
    <border>
      <left style="thin">
        <color indexed="8"/>
      </left>
      <right/>
      <top/>
      <bottom style="double">
        <color indexed="8"/>
      </bottom>
      <diagonal/>
    </border>
    <border>
      <left style="thin">
        <color indexed="8"/>
      </left>
      <right style="thin">
        <color indexed="64"/>
      </right>
      <top style="thin">
        <color indexed="64"/>
      </top>
      <bottom style="thin">
        <color indexed="8"/>
      </bottom>
      <diagonal/>
    </border>
    <border>
      <left/>
      <right style="thin">
        <color auto="1"/>
      </right>
      <top style="thin">
        <color indexed="64"/>
      </top>
      <bottom style="thin">
        <color auto="1"/>
      </bottom>
      <diagonal/>
    </border>
    <border>
      <left/>
      <right style="thin">
        <color indexed="64"/>
      </right>
      <top style="thin">
        <color indexed="8"/>
      </top>
      <bottom style="thin">
        <color indexed="64"/>
      </bottom>
      <diagonal/>
    </border>
    <border>
      <left style="thin">
        <color indexed="8"/>
      </left>
      <right style="thin">
        <color indexed="64"/>
      </right>
      <top/>
      <bottom style="double">
        <color indexed="64"/>
      </bottom>
      <diagonal/>
    </border>
    <border>
      <left style="thin">
        <color indexed="64"/>
      </left>
      <right style="thin">
        <color indexed="64"/>
      </right>
      <top style="thin">
        <color indexed="64"/>
      </top>
      <bottom style="thin">
        <color indexed="8"/>
      </bottom>
      <diagonal/>
    </border>
    <border>
      <left/>
      <right/>
      <top style="thin">
        <color indexed="64"/>
      </top>
      <bottom style="thin">
        <color indexed="64"/>
      </bottom>
      <diagonal/>
    </border>
    <border>
      <left/>
      <right style="thin">
        <color auto="1"/>
      </right>
      <top/>
      <bottom style="thin">
        <color auto="1"/>
      </bottom>
      <diagonal/>
    </border>
    <border>
      <left style="thin">
        <color indexed="8"/>
      </left>
      <right style="thin">
        <color indexed="8"/>
      </right>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auto="1"/>
      </left>
      <right/>
      <top style="thin">
        <color auto="1"/>
      </top>
      <bottom style="thin">
        <color auto="1"/>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auto="1"/>
      </left>
      <right/>
      <top style="thin">
        <color auto="1"/>
      </top>
      <bottom style="thin">
        <color auto="1"/>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auto="1"/>
      </left>
      <right/>
      <top style="thin">
        <color auto="1"/>
      </top>
      <bottom style="thin">
        <color auto="1"/>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auto="1"/>
      </left>
      <right/>
      <top style="thin">
        <color auto="1"/>
      </top>
      <bottom style="thin">
        <color auto="1"/>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8"/>
      </top>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auto="1"/>
      </left>
      <right/>
      <top style="thin">
        <color auto="1"/>
      </top>
      <bottom style="thin">
        <color auto="1"/>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auto="1"/>
      </left>
      <right/>
      <top style="thin">
        <color auto="1"/>
      </top>
      <bottom style="thin">
        <color auto="1"/>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auto="1"/>
      </left>
      <right/>
      <top style="thin">
        <color auto="1"/>
      </top>
      <bottom style="thin">
        <color auto="1"/>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style="thin">
        <color indexed="64"/>
      </bottom>
      <diagonal/>
    </border>
    <border>
      <left/>
      <right/>
      <top style="thin">
        <color indexed="8"/>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64"/>
      </bottom>
      <diagonal/>
    </border>
    <border>
      <left/>
      <right style="thin">
        <color indexed="64"/>
      </right>
      <top style="thin">
        <color indexed="8"/>
      </top>
      <bottom style="thin">
        <color indexed="8"/>
      </bottom>
      <diagonal/>
    </border>
    <border>
      <left/>
      <right style="thin">
        <color indexed="64"/>
      </right>
      <top/>
      <bottom style="thin">
        <color indexed="8"/>
      </bottom>
      <diagonal/>
    </border>
    <border>
      <left style="thin">
        <color indexed="64"/>
      </left>
      <right/>
      <top style="thin">
        <color indexed="8"/>
      </top>
      <bottom style="thin">
        <color indexed="8"/>
      </bottom>
      <diagonal/>
    </border>
    <border>
      <left style="thin">
        <color auto="1"/>
      </left>
      <right/>
      <top style="thin">
        <color auto="1"/>
      </top>
      <bottom style="thin">
        <color auto="1"/>
      </bottom>
      <diagonal/>
    </border>
    <border>
      <left style="thin">
        <color indexed="64"/>
      </left>
      <right style="thin">
        <color indexed="8"/>
      </right>
      <top style="thin">
        <color indexed="64"/>
      </top>
      <bottom style="thin">
        <color indexed="8"/>
      </bottom>
      <diagonal/>
    </border>
    <border>
      <left style="thin">
        <color indexed="64"/>
      </left>
      <right style="thin">
        <color indexed="64"/>
      </right>
      <top style="thin">
        <color indexed="64"/>
      </top>
      <bottom style="double">
        <color indexed="8"/>
      </bottom>
      <diagonal/>
    </border>
    <border>
      <left style="thin">
        <color indexed="8"/>
      </left>
      <right style="thin">
        <color indexed="8"/>
      </right>
      <top style="thin">
        <color indexed="8"/>
      </top>
      <bottom style="double">
        <color indexed="8"/>
      </bottom>
      <diagonal/>
    </border>
    <border>
      <left/>
      <right style="thin">
        <color auto="1"/>
      </right>
      <top style="thin">
        <color indexed="64"/>
      </top>
      <bottom style="thin">
        <color auto="1"/>
      </bottom>
      <diagonal/>
    </border>
    <border>
      <left/>
      <right/>
      <top style="thin">
        <color indexed="64"/>
      </top>
      <bottom style="thin">
        <color indexed="64"/>
      </bottom>
      <diagonal/>
    </border>
    <border>
      <left style="medium">
        <color rgb="FF087482"/>
      </left>
      <right/>
      <top/>
      <bottom/>
      <diagonal/>
    </border>
    <border>
      <left/>
      <right style="medium">
        <color rgb="FF087482"/>
      </right>
      <top/>
      <bottom/>
      <diagonal/>
    </border>
    <border>
      <left/>
      <right style="medium">
        <color rgb="FF087482"/>
      </right>
      <top/>
      <bottom style="medium">
        <color rgb="FF087482"/>
      </bottom>
      <diagonal/>
    </border>
    <border>
      <left style="medium">
        <color rgb="FF087482"/>
      </left>
      <right/>
      <top style="medium">
        <color rgb="FF087482"/>
      </top>
      <bottom style="thin">
        <color auto="1"/>
      </bottom>
      <diagonal/>
    </border>
    <border>
      <left/>
      <right style="medium">
        <color rgb="FF087482"/>
      </right>
      <top style="medium">
        <color rgb="FF087482"/>
      </top>
      <bottom style="thin">
        <color indexed="64"/>
      </bottom>
      <diagonal/>
    </border>
    <border>
      <left style="medium">
        <color rgb="FF087482"/>
      </left>
      <right style="thin">
        <color indexed="64"/>
      </right>
      <top/>
      <bottom/>
      <diagonal/>
    </border>
    <border>
      <left/>
      <right style="medium">
        <color rgb="FF087482"/>
      </right>
      <top/>
      <bottom style="thin">
        <color indexed="64"/>
      </bottom>
      <diagonal/>
    </border>
    <border>
      <left style="medium">
        <color rgb="FF087482"/>
      </left>
      <right/>
      <top style="thin">
        <color auto="1"/>
      </top>
      <bottom style="medium">
        <color rgb="FF087482"/>
      </bottom>
      <diagonal/>
    </border>
    <border>
      <left/>
      <right style="medium">
        <color rgb="FF087482"/>
      </right>
      <top style="thin">
        <color auto="1"/>
      </top>
      <bottom style="medium">
        <color rgb="FF087482"/>
      </bottom>
      <diagonal/>
    </border>
    <border>
      <left/>
      <right/>
      <top style="medium">
        <color rgb="FF087482"/>
      </top>
      <bottom style="thin">
        <color indexed="64"/>
      </bottom>
      <diagonal/>
    </border>
    <border>
      <left style="thin">
        <color indexed="64"/>
      </left>
      <right style="medium">
        <color rgb="FF087482"/>
      </right>
      <top/>
      <bottom style="thin">
        <color indexed="64"/>
      </bottom>
      <diagonal/>
    </border>
    <border>
      <left/>
      <right style="medium">
        <color rgb="FF087482"/>
      </right>
      <top style="thin">
        <color auto="1"/>
      </top>
      <bottom/>
      <diagonal/>
    </border>
    <border>
      <left style="medium">
        <color rgb="FF087482"/>
      </left>
      <right style="thin">
        <color indexed="64"/>
      </right>
      <top/>
      <bottom style="thin">
        <color indexed="64"/>
      </bottom>
      <diagonal/>
    </border>
    <border>
      <left/>
      <right/>
      <top style="thin">
        <color auto="1"/>
      </top>
      <bottom style="medium">
        <color rgb="FF087482"/>
      </bottom>
      <diagonal/>
    </border>
    <border>
      <left style="medium">
        <color rgb="FF087482"/>
      </left>
      <right style="thin">
        <color indexed="64"/>
      </right>
      <top style="thin">
        <color indexed="64"/>
      </top>
      <bottom style="medium">
        <color rgb="FF087482"/>
      </bottom>
      <diagonal/>
    </border>
    <border>
      <left style="medium">
        <color rgb="FF087482"/>
      </left>
      <right style="thin">
        <color auto="1"/>
      </right>
      <top style="thin">
        <color auto="1"/>
      </top>
      <bottom/>
      <diagonal/>
    </border>
    <border>
      <left style="thin">
        <color indexed="64"/>
      </left>
      <right style="medium">
        <color rgb="FF087482"/>
      </right>
      <top style="thin">
        <color indexed="64"/>
      </top>
      <bottom/>
      <diagonal/>
    </border>
    <border>
      <left style="thin">
        <color indexed="64"/>
      </left>
      <right style="medium">
        <color rgb="FF087482"/>
      </right>
      <top style="thin">
        <color indexed="64"/>
      </top>
      <bottom style="medium">
        <color rgb="FF087482"/>
      </bottom>
      <diagonal/>
    </border>
    <border>
      <left style="medium">
        <color rgb="FF087482"/>
      </left>
      <right style="thin">
        <color indexed="64"/>
      </right>
      <top/>
      <bottom style="medium">
        <color rgb="FF087482"/>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8"/>
      </top>
      <bottom/>
      <diagonal/>
    </border>
    <border>
      <left/>
      <right style="thin">
        <color indexed="8"/>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diagonal/>
    </border>
    <border>
      <left/>
      <right/>
      <top style="thin">
        <color indexed="64"/>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right style="thin">
        <color indexed="64"/>
      </right>
      <top style="thin">
        <color indexed="8"/>
      </top>
      <bottom style="thin">
        <color indexed="8"/>
      </bottom>
      <diagonal/>
    </border>
    <border>
      <left style="thin">
        <color indexed="64"/>
      </left>
      <right style="thin">
        <color indexed="64"/>
      </right>
      <top style="thin">
        <color indexed="8"/>
      </top>
      <bottom style="double">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64"/>
      </top>
      <bottom style="thin">
        <color indexed="64"/>
      </bottom>
      <diagonal/>
    </border>
  </borders>
  <cellStyleXfs count="28">
    <xf numFmtId="0" fontId="0" fillId="0" borderId="0"/>
    <xf numFmtId="43" fontId="5" fillId="0" borderId="0" applyFont="0" applyFill="0" applyBorder="0" applyAlignment="0" applyProtection="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7" fillId="0" borderId="0" applyNumberFormat="0" applyFill="0" applyBorder="0" applyAlignment="0" applyProtection="0">
      <alignment vertical="top"/>
      <protection locked="0"/>
    </xf>
    <xf numFmtId="0" fontId="9" fillId="0" borderId="0"/>
    <xf numFmtId="0" fontId="2" fillId="0" borderId="0"/>
    <xf numFmtId="0" fontId="2" fillId="0" borderId="0"/>
    <xf numFmtId="0" fontId="14" fillId="0" borderId="0"/>
    <xf numFmtId="43" fontId="14" fillId="0" borderId="0" applyFont="0" applyFill="0" applyBorder="0" applyAlignment="0" applyProtection="0"/>
    <xf numFmtId="9" fontId="14"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37" fontId="2" fillId="0" borderId="0"/>
    <xf numFmtId="37" fontId="2" fillId="0" borderId="0"/>
    <xf numFmtId="43" fontId="14" fillId="0" borderId="0" applyFont="0" applyFill="0" applyBorder="0" applyAlignment="0" applyProtection="0"/>
    <xf numFmtId="9" fontId="5" fillId="0" borderId="0" applyFont="0" applyFill="0" applyBorder="0" applyAlignment="0" applyProtection="0"/>
    <xf numFmtId="44" fontId="2" fillId="0" borderId="0" applyFont="0" applyFill="0" applyBorder="0" applyAlignment="0" applyProtection="0"/>
    <xf numFmtId="37" fontId="2" fillId="0" borderId="0"/>
    <xf numFmtId="44" fontId="5" fillId="0" borderId="0" applyFont="0" applyFill="0" applyBorder="0" applyAlignment="0" applyProtection="0"/>
    <xf numFmtId="0" fontId="2" fillId="0" borderId="0"/>
    <xf numFmtId="0" fontId="2" fillId="0" borderId="0"/>
  </cellStyleXfs>
  <cellXfs count="1365">
    <xf numFmtId="0" fontId="0" fillId="0" borderId="0" xfId="0"/>
    <xf numFmtId="0" fontId="3" fillId="0" borderId="0" xfId="0" applyFont="1"/>
    <xf numFmtId="0" fontId="2" fillId="0" borderId="0" xfId="0" applyFont="1" applyAlignment="1">
      <alignment horizontal="centerContinuous"/>
    </xf>
    <xf numFmtId="0" fontId="2" fillId="0" borderId="0" xfId="0" applyFont="1"/>
    <xf numFmtId="0" fontId="4" fillId="0" borderId="0" xfId="0" applyFont="1"/>
    <xf numFmtId="0" fontId="4" fillId="0" borderId="0" xfId="0" applyFont="1" applyAlignment="1">
      <alignment horizontal="centerContinuous"/>
    </xf>
    <xf numFmtId="0" fontId="4" fillId="0" borderId="1" xfId="0" applyFont="1" applyBorder="1"/>
    <xf numFmtId="0" fontId="4" fillId="0" borderId="2" xfId="0" applyFont="1" applyBorder="1"/>
    <xf numFmtId="0" fontId="4" fillId="0" borderId="3" xfId="0" applyFont="1" applyBorder="1"/>
    <xf numFmtId="0" fontId="4" fillId="0" borderId="4" xfId="0" applyFont="1" applyBorder="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4" fillId="0" borderId="5" xfId="0" applyFont="1" applyBorder="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14" fontId="4" fillId="0" borderId="10" xfId="0" applyNumberFormat="1" applyFont="1" applyBorder="1"/>
    <xf numFmtId="0" fontId="2" fillId="0" borderId="0" xfId="3"/>
    <xf numFmtId="0" fontId="2" fillId="0" borderId="11" xfId="0" applyFont="1" applyBorder="1"/>
    <xf numFmtId="0" fontId="4" fillId="0" borderId="18" xfId="0" applyFont="1" applyBorder="1" applyAlignment="1">
      <alignment horizontal="center" wrapText="1"/>
    </xf>
    <xf numFmtId="0" fontId="2" fillId="0" borderId="19" xfId="0" applyFont="1" applyBorder="1"/>
    <xf numFmtId="0" fontId="4" fillId="0" borderId="0" xfId="0" applyFont="1" applyAlignment="1">
      <alignment horizontal="center"/>
    </xf>
    <xf numFmtId="0" fontId="2" fillId="2" borderId="18" xfId="0" applyFont="1" applyFill="1" applyBorder="1" applyAlignment="1" applyProtection="1">
      <alignment horizontal="center"/>
      <protection locked="0"/>
    </xf>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applyAlignment="1" applyProtection="1">
      <alignment horizontal="center" wrapText="1"/>
      <protection locked="0"/>
    </xf>
    <xf numFmtId="0" fontId="3" fillId="0" borderId="0" xfId="4" applyFont="1"/>
    <xf numFmtId="0" fontId="2" fillId="0" borderId="24" xfId="4" applyBorder="1"/>
    <xf numFmtId="0" fontId="4" fillId="0" borderId="25" xfId="0" applyFont="1" applyBorder="1"/>
    <xf numFmtId="0" fontId="2" fillId="0" borderId="25" xfId="4" applyBorder="1"/>
    <xf numFmtId="0" fontId="2" fillId="3" borderId="26" xfId="0" applyFont="1" applyFill="1" applyBorder="1" applyAlignment="1" applyProtection="1">
      <alignment horizontal="left"/>
      <protection locked="0"/>
    </xf>
    <xf numFmtId="0" fontId="4" fillId="0" borderId="0" xfId="5" applyFont="1"/>
    <xf numFmtId="0" fontId="2" fillId="0" borderId="27" xfId="6" applyBorder="1"/>
    <xf numFmtId="0" fontId="2" fillId="0" borderId="28" xfId="6" applyBorder="1"/>
    <xf numFmtId="0" fontId="2" fillId="0" borderId="29" xfId="6" applyBorder="1"/>
    <xf numFmtId="0" fontId="2" fillId="0" borderId="0" xfId="6"/>
    <xf numFmtId="0" fontId="2" fillId="0" borderId="17" xfId="0" applyFont="1" applyBorder="1" applyAlignment="1">
      <alignment horizontal="left"/>
    </xf>
    <xf numFmtId="0" fontId="2" fillId="0" borderId="32" xfId="0" applyFont="1" applyBorder="1"/>
    <xf numFmtId="0" fontId="2" fillId="0" borderId="4" xfId="6" applyBorder="1"/>
    <xf numFmtId="0" fontId="2" fillId="0" borderId="32" xfId="6" applyBorder="1"/>
    <xf numFmtId="0" fontId="2" fillId="0" borderId="37" xfId="6" applyBorder="1"/>
    <xf numFmtId="0" fontId="2" fillId="0" borderId="4" xfId="0" applyFont="1" applyBorder="1"/>
    <xf numFmtId="0" fontId="2" fillId="0" borderId="27" xfId="0" applyFont="1" applyBorder="1"/>
    <xf numFmtId="0" fontId="2" fillId="0" borderId="28" xfId="0" applyFont="1" applyBorder="1"/>
    <xf numFmtId="0" fontId="2" fillId="0" borderId="29" xfId="0" applyFont="1" applyBorder="1"/>
    <xf numFmtId="0" fontId="2" fillId="0" borderId="37" xfId="0" applyFont="1" applyBorder="1"/>
    <xf numFmtId="0" fontId="2" fillId="0" borderId="5" xfId="0" applyFont="1" applyBorder="1"/>
    <xf numFmtId="0" fontId="2" fillId="0" borderId="38" xfId="0" applyFont="1" applyBorder="1"/>
    <xf numFmtId="14" fontId="2" fillId="2" borderId="41" xfId="0" applyNumberFormat="1" applyFont="1" applyFill="1" applyBorder="1" applyProtection="1">
      <protection locked="0"/>
    </xf>
    <xf numFmtId="164" fontId="2" fillId="0" borderId="31" xfId="0" applyNumberFormat="1" applyFont="1" applyBorder="1"/>
    <xf numFmtId="0" fontId="2" fillId="0" borderId="0" xfId="4"/>
    <xf numFmtId="0" fontId="2" fillId="0" borderId="18" xfId="4" applyBorder="1" applyAlignment="1">
      <alignment horizontal="center" wrapText="1"/>
    </xf>
    <xf numFmtId="37" fontId="2" fillId="2" borderId="18" xfId="4" applyNumberFormat="1" applyFill="1" applyBorder="1" applyAlignment="1" applyProtection="1">
      <alignment horizontal="center"/>
      <protection locked="0"/>
    </xf>
    <xf numFmtId="0" fontId="4" fillId="0" borderId="0" xfId="4" applyFont="1" applyAlignment="1">
      <alignment horizontal="center"/>
    </xf>
    <xf numFmtId="37" fontId="2" fillId="3" borderId="18" xfId="4" applyNumberFormat="1" applyFill="1" applyBorder="1" applyAlignment="1">
      <alignment horizontal="right"/>
    </xf>
    <xf numFmtId="0" fontId="2" fillId="0" borderId="33" xfId="0" applyFont="1" applyBorder="1"/>
    <xf numFmtId="37" fontId="4" fillId="0" borderId="33" xfId="1" applyNumberFormat="1" applyFont="1" applyFill="1" applyBorder="1" applyAlignment="1" applyProtection="1">
      <alignment horizontal="center"/>
    </xf>
    <xf numFmtId="0" fontId="2" fillId="0" borderId="33" xfId="4" applyBorder="1"/>
    <xf numFmtId="0" fontId="4" fillId="0" borderId="0" xfId="8" applyFont="1"/>
    <xf numFmtId="0" fontId="2" fillId="0" borderId="42" xfId="0" applyFont="1" applyBorder="1"/>
    <xf numFmtId="0" fontId="2" fillId="0" borderId="43" xfId="0" applyFont="1" applyBorder="1"/>
    <xf numFmtId="0" fontId="2" fillId="0" borderId="44" xfId="0" applyFont="1" applyBorder="1"/>
    <xf numFmtId="0" fontId="2" fillId="0" borderId="45" xfId="0" applyFont="1" applyBorder="1"/>
    <xf numFmtId="0" fontId="2" fillId="0" borderId="25" xfId="0" applyFont="1" applyBorder="1"/>
    <xf numFmtId="0" fontId="2" fillId="0" borderId="0" xfId="0" applyFont="1" applyAlignment="1">
      <alignment horizontal="center"/>
    </xf>
    <xf numFmtId="0" fontId="4" fillId="0" borderId="44" xfId="0" applyFont="1" applyBorder="1"/>
    <xf numFmtId="0" fontId="4" fillId="0" borderId="43" xfId="0" applyFont="1" applyBorder="1"/>
    <xf numFmtId="0" fontId="4" fillId="0" borderId="46" xfId="0" applyFont="1" applyBorder="1"/>
    <xf numFmtId="0" fontId="4" fillId="0" borderId="35" xfId="0" applyFont="1" applyBorder="1" applyAlignment="1">
      <alignment horizontal="left"/>
    </xf>
    <xf numFmtId="0" fontId="4" fillId="0" borderId="33" xfId="0" applyFont="1" applyBorder="1" applyAlignment="1">
      <alignment horizontal="left"/>
    </xf>
    <xf numFmtId="0" fontId="4" fillId="0" borderId="34" xfId="0" applyFont="1" applyBorder="1" applyAlignment="1">
      <alignment horizontal="left"/>
    </xf>
    <xf numFmtId="0" fontId="4" fillId="0" borderId="4" xfId="0" applyFont="1" applyBorder="1"/>
    <xf numFmtId="0" fontId="4" fillId="0" borderId="5" xfId="0" applyFont="1" applyBorder="1"/>
    <xf numFmtId="0" fontId="4" fillId="0" borderId="38" xfId="0" applyFont="1" applyBorder="1"/>
    <xf numFmtId="14" fontId="4" fillId="0" borderId="41" xfId="0" applyNumberFormat="1" applyFont="1" applyBorder="1"/>
    <xf numFmtId="0" fontId="2" fillId="0" borderId="0" xfId="5"/>
    <xf numFmtId="0" fontId="2" fillId="0" borderId="30" xfId="5" applyBorder="1" applyAlignment="1">
      <alignment horizontal="center"/>
    </xf>
    <xf numFmtId="0" fontId="2" fillId="0" borderId="47" xfId="5" applyBorder="1" applyAlignment="1">
      <alignment horizontal="center"/>
    </xf>
    <xf numFmtId="0" fontId="2" fillId="0" borderId="41" xfId="5" applyBorder="1" applyAlignment="1">
      <alignment horizontal="center"/>
    </xf>
    <xf numFmtId="0" fontId="4" fillId="2" borderId="38" xfId="0" applyFont="1" applyFill="1" applyBorder="1" applyAlignment="1" applyProtection="1">
      <alignment horizontal="left"/>
      <protection locked="0"/>
    </xf>
    <xf numFmtId="0" fontId="4" fillId="2" borderId="39" xfId="0" applyFont="1" applyFill="1" applyBorder="1" applyAlignment="1" applyProtection="1">
      <alignment horizontal="left"/>
      <protection locked="0"/>
    </xf>
    <xf numFmtId="7" fontId="4" fillId="2" borderId="48" xfId="0" applyNumberFormat="1" applyFont="1" applyFill="1" applyBorder="1" applyProtection="1">
      <protection locked="0"/>
    </xf>
    <xf numFmtId="165" fontId="4" fillId="2" borderId="49" xfId="0" applyNumberFormat="1" applyFont="1" applyFill="1" applyBorder="1" applyProtection="1">
      <protection locked="0"/>
    </xf>
    <xf numFmtId="0" fontId="4" fillId="2" borderId="50" xfId="5" applyFont="1" applyFill="1" applyBorder="1" applyAlignment="1" applyProtection="1">
      <alignment horizontal="left"/>
      <protection locked="0"/>
    </xf>
    <xf numFmtId="0" fontId="2" fillId="0" borderId="28" xfId="5" applyBorder="1"/>
    <xf numFmtId="7" fontId="4" fillId="2" borderId="44" xfId="5" applyNumberFormat="1" applyFont="1" applyFill="1" applyBorder="1" applyProtection="1">
      <protection locked="0"/>
    </xf>
    <xf numFmtId="7" fontId="4" fillId="2" borderId="45" xfId="5" applyNumberFormat="1" applyFont="1" applyFill="1" applyBorder="1" applyProtection="1">
      <protection locked="0"/>
    </xf>
    <xf numFmtId="165" fontId="4" fillId="2" borderId="41" xfId="0" applyNumberFormat="1" applyFont="1" applyFill="1" applyBorder="1" applyProtection="1">
      <protection locked="0"/>
    </xf>
    <xf numFmtId="7" fontId="4" fillId="2" borderId="50" xfId="5" applyNumberFormat="1" applyFont="1" applyFill="1" applyBorder="1" applyProtection="1">
      <protection locked="0"/>
    </xf>
    <xf numFmtId="7" fontId="4" fillId="2" borderId="51" xfId="5" applyNumberFormat="1" applyFont="1" applyFill="1" applyBorder="1" applyProtection="1">
      <protection locked="0"/>
    </xf>
    <xf numFmtId="0" fontId="2" fillId="0" borderId="0" xfId="0" applyFont="1" applyAlignment="1">
      <alignment horizontal="left"/>
    </xf>
    <xf numFmtId="0" fontId="2" fillId="0" borderId="53" xfId="0" applyFont="1" applyBorder="1"/>
    <xf numFmtId="0" fontId="2" fillId="0" borderId="54" xfId="0" applyFont="1" applyBorder="1" applyAlignment="1">
      <alignment horizontal="center"/>
    </xf>
    <xf numFmtId="0" fontId="2" fillId="0" borderId="39" xfId="0" applyFont="1" applyBorder="1"/>
    <xf numFmtId="0" fontId="2" fillId="2" borderId="54" xfId="0" applyFont="1" applyFill="1" applyBorder="1" applyAlignment="1" applyProtection="1">
      <alignment horizontal="center" wrapText="1"/>
      <protection locked="0"/>
    </xf>
    <xf numFmtId="0" fontId="2" fillId="0" borderId="61" xfId="0" applyFont="1" applyBorder="1" applyAlignment="1">
      <alignment horizontal="right"/>
    </xf>
    <xf numFmtId="0" fontId="8" fillId="0" borderId="0" xfId="0" applyFont="1"/>
    <xf numFmtId="0" fontId="2" fillId="0" borderId="13" xfId="0" applyFont="1" applyBorder="1"/>
    <xf numFmtId="0" fontId="2" fillId="0" borderId="24" xfId="0" applyFont="1" applyBorder="1"/>
    <xf numFmtId="0" fontId="2" fillId="0" borderId="64" xfId="0" applyFont="1" applyBorder="1"/>
    <xf numFmtId="0" fontId="2" fillId="0" borderId="65" xfId="0" applyFont="1" applyBorder="1"/>
    <xf numFmtId="0" fontId="2" fillId="0" borderId="18" xfId="0" applyFont="1" applyBorder="1"/>
    <xf numFmtId="0" fontId="2" fillId="0" borderId="30" xfId="0" applyFont="1" applyBorder="1"/>
    <xf numFmtId="0" fontId="2" fillId="0" borderId="68" xfId="0" applyFont="1" applyBorder="1"/>
    <xf numFmtId="0" fontId="2" fillId="0" borderId="69" xfId="0" applyFont="1" applyBorder="1" applyAlignment="1">
      <alignment horizontal="center"/>
    </xf>
    <xf numFmtId="0" fontId="2" fillId="0" borderId="70" xfId="0" applyFont="1" applyBorder="1" applyAlignment="1">
      <alignment horizontal="center"/>
    </xf>
    <xf numFmtId="0" fontId="2" fillId="0" borderId="71" xfId="0" applyFont="1" applyBorder="1" applyAlignment="1">
      <alignment horizontal="center"/>
    </xf>
    <xf numFmtId="0" fontId="2" fillId="0" borderId="72" xfId="0" applyFont="1" applyBorder="1" applyAlignment="1">
      <alignment horizontal="center"/>
    </xf>
    <xf numFmtId="17" fontId="2" fillId="2" borderId="30" xfId="0" applyNumberFormat="1" applyFont="1" applyFill="1" applyBorder="1" applyAlignment="1" applyProtection="1">
      <alignment horizontal="left"/>
      <protection locked="0"/>
    </xf>
    <xf numFmtId="37" fontId="2" fillId="2" borderId="48" xfId="1" applyNumberFormat="1" applyFont="1" applyFill="1" applyBorder="1" applyProtection="1">
      <protection locked="0"/>
    </xf>
    <xf numFmtId="37" fontId="2" fillId="3" borderId="31" xfId="1" applyNumberFormat="1" applyFont="1" applyFill="1" applyBorder="1" applyProtection="1"/>
    <xf numFmtId="37" fontId="2" fillId="3" borderId="72" xfId="1" applyNumberFormat="1" applyFont="1" applyFill="1" applyBorder="1" applyProtection="1"/>
    <xf numFmtId="0" fontId="2" fillId="0" borderId="45" xfId="0" applyFont="1" applyBorder="1" applyAlignment="1">
      <alignment horizontal="right"/>
    </xf>
    <xf numFmtId="37" fontId="2" fillId="3" borderId="73" xfId="1" applyNumberFormat="1" applyFont="1" applyFill="1" applyBorder="1" applyProtection="1"/>
    <xf numFmtId="37" fontId="2" fillId="3" borderId="74" xfId="1" applyNumberFormat="1" applyFont="1" applyFill="1" applyBorder="1" applyProtection="1"/>
    <xf numFmtId="37" fontId="2" fillId="3" borderId="75" xfId="1" applyNumberFormat="1" applyFont="1" applyFill="1" applyBorder="1" applyProtection="1"/>
    <xf numFmtId="37" fontId="2" fillId="3" borderId="76" xfId="1" applyNumberFormat="1" applyFont="1" applyFill="1" applyBorder="1" applyProtection="1"/>
    <xf numFmtId="0" fontId="2" fillId="0" borderId="77" xfId="0" applyFont="1" applyBorder="1"/>
    <xf numFmtId="0" fontId="4" fillId="0" borderId="78" xfId="0" applyFont="1" applyBorder="1" applyAlignment="1">
      <alignment horizontal="center" wrapText="1"/>
    </xf>
    <xf numFmtId="0" fontId="4" fillId="0" borderId="18" xfId="9" applyFont="1" applyBorder="1" applyAlignment="1">
      <alignment horizontal="center" wrapText="1"/>
    </xf>
    <xf numFmtId="0" fontId="2" fillId="0" borderId="70" xfId="0" applyFont="1" applyBorder="1" applyAlignment="1">
      <alignment vertical="center"/>
    </xf>
    <xf numFmtId="37" fontId="2" fillId="3" borderId="54" xfId="1" applyNumberFormat="1" applyFont="1" applyFill="1" applyBorder="1" applyProtection="1"/>
    <xf numFmtId="37" fontId="2" fillId="2" borderId="54" xfId="1" applyNumberFormat="1" applyFont="1" applyFill="1" applyBorder="1" applyProtection="1">
      <protection locked="0"/>
    </xf>
    <xf numFmtId="37" fontId="2" fillId="3" borderId="80" xfId="1" applyNumberFormat="1" applyFont="1" applyFill="1" applyBorder="1" applyProtection="1"/>
    <xf numFmtId="0" fontId="12" fillId="0" borderId="0" xfId="9" applyFont="1"/>
    <xf numFmtId="0" fontId="2" fillId="0" borderId="0" xfId="9"/>
    <xf numFmtId="0" fontId="2" fillId="0" borderId="0" xfId="9" applyAlignment="1">
      <alignment horizontal="center"/>
    </xf>
    <xf numFmtId="0" fontId="12" fillId="0" borderId="0" xfId="9" applyFont="1" applyAlignment="1">
      <alignment horizontal="center" wrapText="1"/>
    </xf>
    <xf numFmtId="0" fontId="12" fillId="0" borderId="0" xfId="9" applyFont="1" applyAlignment="1">
      <alignment horizontal="right"/>
    </xf>
    <xf numFmtId="37" fontId="12" fillId="0" borderId="0" xfId="9" applyNumberFormat="1" applyFont="1"/>
    <xf numFmtId="37" fontId="12" fillId="0" borderId="33" xfId="9" applyNumberFormat="1" applyFont="1" applyBorder="1"/>
    <xf numFmtId="37" fontId="12" fillId="0" borderId="0" xfId="9" applyNumberFormat="1" applyFont="1" applyAlignment="1">
      <alignment horizontal="center"/>
    </xf>
    <xf numFmtId="10" fontId="2" fillId="0" borderId="0" xfId="2" applyNumberFormat="1" applyFont="1" applyFill="1" applyProtection="1"/>
    <xf numFmtId="0" fontId="13" fillId="0" borderId="0" xfId="10" applyFont="1" applyAlignment="1">
      <alignment horizontal="centerContinuous"/>
    </xf>
    <xf numFmtId="0" fontId="4" fillId="0" borderId="0" xfId="10" applyFont="1" applyAlignment="1">
      <alignment horizontal="centerContinuous"/>
    </xf>
    <xf numFmtId="0" fontId="2" fillId="0" borderId="0" xfId="10" applyAlignment="1">
      <alignment horizontal="centerContinuous"/>
    </xf>
    <xf numFmtId="0" fontId="2" fillId="0" borderId="0" xfId="10"/>
    <xf numFmtId="0" fontId="8" fillId="0" borderId="0" xfId="10" applyFont="1" applyAlignment="1">
      <alignment horizontal="centerContinuous"/>
    </xf>
    <xf numFmtId="0" fontId="4" fillId="0" borderId="44" xfId="10" applyFont="1" applyBorder="1"/>
    <xf numFmtId="0" fontId="4" fillId="0" borderId="43" xfId="10" applyFont="1" applyBorder="1"/>
    <xf numFmtId="0" fontId="4" fillId="0" borderId="46" xfId="10" applyFont="1" applyBorder="1"/>
    <xf numFmtId="0" fontId="4" fillId="0" borderId="0" xfId="10" applyFont="1"/>
    <xf numFmtId="0" fontId="4" fillId="0" borderId="38" xfId="10" applyFont="1" applyBorder="1" applyAlignment="1">
      <alignment horizontal="left"/>
    </xf>
    <xf numFmtId="0" fontId="4" fillId="0" borderId="39" xfId="10" applyFont="1" applyBorder="1" applyAlignment="1">
      <alignment horizontal="left"/>
    </xf>
    <xf numFmtId="0" fontId="4" fillId="0" borderId="41" xfId="10" applyFont="1" applyBorder="1" applyAlignment="1">
      <alignment horizontal="left"/>
    </xf>
    <xf numFmtId="0" fontId="8" fillId="0" borderId="0" xfId="10" applyFont="1"/>
    <xf numFmtId="0" fontId="4" fillId="0" borderId="4" xfId="10" applyFont="1" applyBorder="1"/>
    <xf numFmtId="0" fontId="4" fillId="0" borderId="5" xfId="10" applyFont="1" applyBorder="1"/>
    <xf numFmtId="0" fontId="4" fillId="0" borderId="38" xfId="10" applyFont="1" applyBorder="1"/>
    <xf numFmtId="14" fontId="4" fillId="0" borderId="41" xfId="10" applyNumberFormat="1" applyFont="1" applyBorder="1" applyAlignment="1">
      <alignment wrapText="1"/>
    </xf>
    <xf numFmtId="0" fontId="2" fillId="0" borderId="18" xfId="10" applyBorder="1" applyAlignment="1">
      <alignment horizontal="right"/>
    </xf>
    <xf numFmtId="0" fontId="2" fillId="3" borderId="64" xfId="1" applyNumberFormat="1" applyFont="1" applyFill="1" applyBorder="1" applyProtection="1"/>
    <xf numFmtId="0" fontId="2" fillId="3" borderId="65" xfId="1" applyNumberFormat="1" applyFont="1" applyFill="1" applyBorder="1" applyProtection="1"/>
    <xf numFmtId="0" fontId="2" fillId="0" borderId="0" xfId="1" applyNumberFormat="1" applyFont="1" applyFill="1" applyBorder="1" applyProtection="1"/>
    <xf numFmtId="0" fontId="2" fillId="0" borderId="30" xfId="10" applyBorder="1"/>
    <xf numFmtId="0" fontId="4" fillId="0" borderId="38" xfId="10" applyFont="1" applyBorder="1" applyAlignment="1">
      <alignment horizontal="center"/>
    </xf>
    <xf numFmtId="0" fontId="4" fillId="0" borderId="15" xfId="10" applyFont="1" applyBorder="1" applyAlignment="1">
      <alignment horizontal="center" wrapText="1"/>
    </xf>
    <xf numFmtId="0" fontId="4" fillId="0" borderId="4" xfId="10" applyFont="1" applyBorder="1" applyAlignment="1">
      <alignment horizontal="center" wrapText="1"/>
    </xf>
    <xf numFmtId="0" fontId="4" fillId="0" borderId="0" xfId="10" applyFont="1" applyAlignment="1">
      <alignment horizontal="center" wrapText="1"/>
    </xf>
    <xf numFmtId="0" fontId="2" fillId="0" borderId="69" xfId="10" applyBorder="1"/>
    <xf numFmtId="166" fontId="2" fillId="0" borderId="4" xfId="1" applyNumberFormat="1" applyFont="1" applyFill="1" applyBorder="1" applyProtection="1"/>
    <xf numFmtId="166" fontId="2" fillId="0" borderId="0" xfId="1" applyNumberFormat="1" applyFont="1" applyFill="1" applyBorder="1" applyProtection="1"/>
    <xf numFmtId="37" fontId="2" fillId="0" borderId="4" xfId="1" applyNumberFormat="1" applyFont="1" applyFill="1" applyBorder="1" applyProtection="1"/>
    <xf numFmtId="37" fontId="2" fillId="0" borderId="0" xfId="1" applyNumberFormat="1" applyFont="1" applyFill="1" applyBorder="1" applyProtection="1"/>
    <xf numFmtId="37" fontId="2" fillId="0" borderId="4" xfId="1" applyNumberFormat="1" applyFont="1" applyFill="1" applyBorder="1" applyProtection="1">
      <protection locked="0"/>
    </xf>
    <xf numFmtId="37" fontId="2" fillId="0" borderId="0" xfId="1" applyNumberFormat="1" applyFont="1" applyFill="1" applyBorder="1" applyProtection="1">
      <protection locked="0"/>
    </xf>
    <xf numFmtId="37" fontId="2" fillId="3" borderId="54" xfId="10" applyNumberFormat="1" applyFill="1" applyBorder="1"/>
    <xf numFmtId="0" fontId="12" fillId="0" borderId="82" xfId="0" applyFont="1" applyBorder="1" applyAlignment="1">
      <alignment horizontal="center"/>
    </xf>
    <xf numFmtId="0" fontId="12" fillId="0" borderId="0" xfId="0" applyFont="1" applyAlignment="1">
      <alignment horizontal="center"/>
    </xf>
    <xf numFmtId="0" fontId="2" fillId="0" borderId="83" xfId="10" applyBorder="1"/>
    <xf numFmtId="37" fontId="2" fillId="3" borderId="56" xfId="10" applyNumberFormat="1" applyFill="1" applyBorder="1"/>
    <xf numFmtId="37" fontId="12" fillId="0" borderId="0" xfId="0" applyNumberFormat="1" applyFont="1"/>
    <xf numFmtId="10" fontId="2" fillId="0" borderId="0" xfId="2" applyNumberFormat="1" applyFont="1" applyFill="1" applyBorder="1" applyProtection="1"/>
    <xf numFmtId="0" fontId="2" fillId="0" borderId="84" xfId="10" applyBorder="1"/>
    <xf numFmtId="0" fontId="3" fillId="0" borderId="84" xfId="10" applyFont="1" applyBorder="1"/>
    <xf numFmtId="0" fontId="4" fillId="0" borderId="85" xfId="10" applyFont="1" applyBorder="1" applyAlignment="1">
      <alignment horizontal="center" wrapText="1"/>
    </xf>
    <xf numFmtId="0" fontId="4" fillId="0" borderId="86" xfId="10" applyFont="1" applyBorder="1" applyAlignment="1">
      <alignment horizontal="center" wrapText="1"/>
    </xf>
    <xf numFmtId="0" fontId="4" fillId="0" borderId="52" xfId="10" applyFont="1" applyBorder="1" applyAlignment="1">
      <alignment horizontal="center"/>
    </xf>
    <xf numFmtId="37" fontId="2" fillId="2" borderId="70" xfId="1" applyNumberFormat="1" applyFont="1" applyFill="1" applyBorder="1" applyProtection="1">
      <protection locked="0"/>
    </xf>
    <xf numFmtId="167" fontId="2" fillId="3" borderId="54" xfId="1" applyNumberFormat="1" applyFont="1" applyFill="1" applyBorder="1" applyProtection="1"/>
    <xf numFmtId="167" fontId="2" fillId="2" borderId="79" xfId="1" applyNumberFormat="1" applyFont="1" applyFill="1" applyBorder="1" applyProtection="1">
      <protection locked="0"/>
    </xf>
    <xf numFmtId="167" fontId="2" fillId="2" borderId="54" xfId="1" applyNumberFormat="1" applyFont="1" applyFill="1" applyBorder="1" applyProtection="1">
      <protection locked="0"/>
    </xf>
    <xf numFmtId="37" fontId="2" fillId="2" borderId="89" xfId="1" applyNumberFormat="1" applyFont="1" applyFill="1" applyBorder="1" applyProtection="1">
      <protection locked="0"/>
    </xf>
    <xf numFmtId="0" fontId="2" fillId="0" borderId="90" xfId="10" applyBorder="1"/>
    <xf numFmtId="0" fontId="2" fillId="0" borderId="91" xfId="10" applyBorder="1"/>
    <xf numFmtId="0" fontId="3" fillId="0" borderId="91" xfId="10" applyFont="1" applyBorder="1"/>
    <xf numFmtId="0" fontId="2" fillId="0" borderId="92" xfId="10" applyBorder="1"/>
    <xf numFmtId="38" fontId="2" fillId="3" borderId="54" xfId="1" applyNumberFormat="1" applyFont="1" applyFill="1" applyBorder="1" applyProtection="1"/>
    <xf numFmtId="38" fontId="2" fillId="2" borderId="79" xfId="1" applyNumberFormat="1" applyFont="1" applyFill="1" applyBorder="1" applyProtection="1">
      <protection locked="0"/>
    </xf>
    <xf numFmtId="38" fontId="2" fillId="2" borderId="54" xfId="1" applyNumberFormat="1" applyFont="1" applyFill="1" applyBorder="1" applyProtection="1">
      <protection locked="0"/>
    </xf>
    <xf numFmtId="38" fontId="2" fillId="3" borderId="79" xfId="1" applyNumberFormat="1" applyFont="1" applyFill="1" applyBorder="1" applyProtection="1"/>
    <xf numFmtId="0" fontId="2" fillId="0" borderId="93" xfId="10" applyBorder="1"/>
    <xf numFmtId="0" fontId="2" fillId="0" borderId="40" xfId="10" applyBorder="1"/>
    <xf numFmtId="38" fontId="2" fillId="3" borderId="74" xfId="1" applyNumberFormat="1" applyFont="1" applyFill="1" applyBorder="1" applyProtection="1"/>
    <xf numFmtId="0" fontId="3" fillId="0" borderId="0" xfId="10" applyFont="1"/>
    <xf numFmtId="0" fontId="13" fillId="0" borderId="0" xfId="11" applyFont="1" applyAlignment="1">
      <alignment horizontal="centerContinuous"/>
    </xf>
    <xf numFmtId="0" fontId="4" fillId="0" borderId="0" xfId="11" applyFont="1" applyAlignment="1">
      <alignment horizontal="centerContinuous"/>
    </xf>
    <xf numFmtId="0" fontId="2" fillId="0" borderId="0" xfId="11" applyFont="1" applyAlignment="1">
      <alignment horizontal="centerContinuous"/>
    </xf>
    <xf numFmtId="0" fontId="8" fillId="0" borderId="0" xfId="11" applyFont="1" applyAlignment="1">
      <alignment horizontal="centerContinuous"/>
    </xf>
    <xf numFmtId="0" fontId="4" fillId="0" borderId="44" xfId="11" applyFont="1" applyBorder="1"/>
    <xf numFmtId="0" fontId="4" fillId="0" borderId="43" xfId="11" applyFont="1" applyBorder="1"/>
    <xf numFmtId="0" fontId="4" fillId="0" borderId="46" xfId="11" applyFont="1" applyBorder="1"/>
    <xf numFmtId="0" fontId="4" fillId="0" borderId="0" xfId="11" applyFont="1"/>
    <xf numFmtId="0" fontId="4" fillId="0" borderId="40" xfId="11" applyFont="1" applyBorder="1"/>
    <xf numFmtId="0" fontId="4" fillId="0" borderId="94" xfId="11" applyFont="1" applyBorder="1"/>
    <xf numFmtId="0" fontId="8" fillId="0" borderId="0" xfId="11" applyFont="1"/>
    <xf numFmtId="0" fontId="2" fillId="0" borderId="0" xfId="11" applyFont="1"/>
    <xf numFmtId="0" fontId="4" fillId="0" borderId="4" xfId="11" applyFont="1" applyBorder="1"/>
    <xf numFmtId="0" fontId="4" fillId="0" borderId="95" xfId="11" applyFont="1" applyBorder="1"/>
    <xf numFmtId="0" fontId="14" fillId="0" borderId="0" xfId="11"/>
    <xf numFmtId="0" fontId="4" fillId="0" borderId="38" xfId="11" applyFont="1" applyBorder="1"/>
    <xf numFmtId="0" fontId="2" fillId="0" borderId="18" xfId="11" applyFont="1" applyBorder="1" applyAlignment="1">
      <alignment horizontal="right"/>
    </xf>
    <xf numFmtId="0" fontId="2" fillId="3" borderId="27" xfId="1" applyNumberFormat="1" applyFont="1" applyFill="1" applyBorder="1" applyProtection="1"/>
    <xf numFmtId="0" fontId="2" fillId="3" borderId="91" xfId="1" applyNumberFormat="1" applyFont="1" applyFill="1" applyBorder="1" applyProtection="1"/>
    <xf numFmtId="0" fontId="2" fillId="3" borderId="95" xfId="1" applyNumberFormat="1" applyFont="1" applyFill="1" applyBorder="1" applyProtection="1"/>
    <xf numFmtId="0" fontId="2" fillId="0" borderId="24" xfId="11" applyFont="1" applyBorder="1" applyAlignment="1">
      <alignment horizontal="right"/>
    </xf>
    <xf numFmtId="0" fontId="2" fillId="0" borderId="30" xfId="11" applyFont="1" applyBorder="1"/>
    <xf numFmtId="38" fontId="4" fillId="0" borderId="87" xfId="10" applyNumberFormat="1" applyFont="1" applyBorder="1" applyAlignment="1">
      <alignment horizontal="center" wrapText="1"/>
    </xf>
    <xf numFmtId="38" fontId="4" fillId="0" borderId="88" xfId="10" applyNumberFormat="1" applyFont="1" applyBorder="1" applyAlignment="1">
      <alignment horizontal="center" wrapText="1"/>
    </xf>
    <xf numFmtId="38" fontId="4" fillId="0" borderId="56" xfId="10" applyNumberFormat="1" applyFont="1" applyBorder="1" applyAlignment="1">
      <alignment horizontal="center" wrapText="1"/>
    </xf>
    <xf numFmtId="0" fontId="4" fillId="0" borderId="18" xfId="11" applyFont="1" applyBorder="1" applyAlignment="1">
      <alignment horizontal="center" wrapText="1"/>
    </xf>
    <xf numFmtId="0" fontId="2" fillId="0" borderId="96" xfId="11" applyFont="1" applyBorder="1"/>
    <xf numFmtId="0" fontId="2" fillId="4" borderId="54" xfId="1" applyNumberFormat="1" applyFont="1" applyFill="1" applyBorder="1" applyProtection="1"/>
    <xf numFmtId="0" fontId="2" fillId="4" borderId="49" xfId="1" applyNumberFormat="1" applyFont="1" applyFill="1" applyBorder="1" applyProtection="1"/>
    <xf numFmtId="0" fontId="2" fillId="4" borderId="61" xfId="1" applyNumberFormat="1" applyFont="1" applyFill="1" applyBorder="1" applyProtection="1"/>
    <xf numFmtId="0" fontId="2" fillId="0" borderId="96" xfId="11" applyFont="1" applyBorder="1" applyAlignment="1">
      <alignment horizontal="left" indent="1"/>
    </xf>
    <xf numFmtId="37" fontId="2" fillId="3" borderId="54" xfId="12" applyNumberFormat="1" applyFont="1" applyFill="1" applyBorder="1" applyProtection="1"/>
    <xf numFmtId="37" fontId="2" fillId="2" borderId="49" xfId="12" applyNumberFormat="1" applyFont="1" applyFill="1" applyBorder="1" applyProtection="1">
      <protection locked="0"/>
    </xf>
    <xf numFmtId="0" fontId="2" fillId="0" borderId="83" xfId="11" applyFont="1" applyBorder="1"/>
    <xf numFmtId="0" fontId="4" fillId="0" borderId="0" xfId="11" applyFont="1" applyAlignment="1">
      <alignment horizontal="left"/>
    </xf>
    <xf numFmtId="10" fontId="2" fillId="0" borderId="0" xfId="13" applyNumberFormat="1" applyFont="1" applyFill="1" applyBorder="1" applyProtection="1"/>
    <xf numFmtId="0" fontId="4" fillId="0" borderId="0" xfId="11" applyFont="1" applyAlignment="1">
      <alignment wrapText="1"/>
    </xf>
    <xf numFmtId="0" fontId="4" fillId="0" borderId="44" xfId="10" applyFont="1" applyBorder="1" applyAlignment="1">
      <alignment horizontal="center"/>
    </xf>
    <xf numFmtId="38" fontId="4" fillId="0" borderId="97" xfId="10" applyNumberFormat="1" applyFont="1" applyBorder="1" applyAlignment="1">
      <alignment horizontal="center" wrapText="1"/>
    </xf>
    <xf numFmtId="38" fontId="4" fillId="0" borderId="46" xfId="10" applyNumberFormat="1" applyFont="1" applyBorder="1" applyAlignment="1">
      <alignment horizontal="center" wrapText="1"/>
    </xf>
    <xf numFmtId="38" fontId="4" fillId="0" borderId="98" xfId="10" applyNumberFormat="1" applyFont="1" applyBorder="1" applyAlignment="1">
      <alignment horizontal="center" wrapText="1"/>
    </xf>
    <xf numFmtId="37" fontId="2" fillId="2" borderId="89" xfId="12" applyNumberFormat="1" applyFont="1" applyFill="1" applyBorder="1" applyProtection="1">
      <protection locked="0"/>
    </xf>
    <xf numFmtId="37" fontId="2" fillId="2" borderId="54" xfId="12" applyNumberFormat="1" applyFont="1" applyFill="1" applyBorder="1" applyProtection="1">
      <protection locked="0"/>
    </xf>
    <xf numFmtId="37" fontId="2" fillId="2" borderId="52" xfId="12" applyNumberFormat="1" applyFont="1" applyFill="1" applyBorder="1" applyProtection="1">
      <protection locked="0"/>
    </xf>
    <xf numFmtId="167" fontId="2" fillId="3" borderId="18" xfId="1" applyNumberFormat="1" applyFont="1" applyFill="1" applyBorder="1" applyProtection="1"/>
    <xf numFmtId="167" fontId="2" fillId="2" borderId="18" xfId="1" applyNumberFormat="1" applyFont="1" applyFill="1" applyBorder="1" applyProtection="1">
      <protection locked="0"/>
    </xf>
    <xf numFmtId="0" fontId="2" fillId="0" borderId="90" xfId="11" applyFont="1" applyBorder="1"/>
    <xf numFmtId="0" fontId="14" fillId="0" borderId="91" xfId="11" applyBorder="1"/>
    <xf numFmtId="0" fontId="2" fillId="0" borderId="91" xfId="11" applyFont="1" applyBorder="1"/>
    <xf numFmtId="0" fontId="14" fillId="0" borderId="92" xfId="11" applyBorder="1"/>
    <xf numFmtId="0" fontId="4" fillId="0" borderId="86" xfId="11" applyFont="1" applyBorder="1" applyAlignment="1">
      <alignment horizontal="center" wrapText="1"/>
    </xf>
    <xf numFmtId="0" fontId="14" fillId="5" borderId="0" xfId="11" applyFill="1"/>
    <xf numFmtId="37" fontId="2" fillId="2" borderId="79" xfId="12" applyNumberFormat="1" applyFont="1" applyFill="1" applyBorder="1" applyProtection="1">
      <protection locked="0"/>
    </xf>
    <xf numFmtId="37" fontId="2" fillId="3" borderId="79" xfId="1" applyNumberFormat="1" applyFont="1" applyFill="1" applyBorder="1" applyProtection="1"/>
    <xf numFmtId="0" fontId="2" fillId="0" borderId="16" xfId="11" applyFont="1" applyBorder="1"/>
    <xf numFmtId="0" fontId="14" fillId="0" borderId="40" xfId="11" applyBorder="1"/>
    <xf numFmtId="37" fontId="2" fillId="3" borderId="99" xfId="12" applyNumberFormat="1" applyFont="1" applyFill="1" applyBorder="1" applyProtection="1"/>
    <xf numFmtId="0" fontId="4" fillId="0" borderId="40" xfId="0" applyFont="1" applyBorder="1" applyAlignment="1">
      <alignment horizontal="left"/>
    </xf>
    <xf numFmtId="0" fontId="4" fillId="0" borderId="49" xfId="0" applyFont="1" applyBorder="1" applyAlignment="1">
      <alignment horizontal="center"/>
    </xf>
    <xf numFmtId="0" fontId="4" fillId="0" borderId="49" xfId="0" applyFont="1" applyBorder="1" applyAlignment="1">
      <alignment horizontal="center" wrapText="1"/>
    </xf>
    <xf numFmtId="0" fontId="2" fillId="0" borderId="101" xfId="0" applyFont="1" applyBorder="1" applyAlignment="1">
      <alignment horizontal="right" vertical="top"/>
    </xf>
    <xf numFmtId="0" fontId="2" fillId="0" borderId="12" xfId="0" applyFont="1" applyBorder="1" applyAlignment="1">
      <alignment vertical="top" wrapText="1"/>
    </xf>
    <xf numFmtId="0" fontId="2" fillId="0" borderId="0" xfId="0" applyFont="1" applyAlignment="1">
      <alignment vertical="top" wrapText="1"/>
    </xf>
    <xf numFmtId="37" fontId="2" fillId="3" borderId="54" xfId="0" applyNumberFormat="1" applyFont="1" applyFill="1" applyBorder="1"/>
    <xf numFmtId="37" fontId="2" fillId="2" borderId="55" xfId="1" applyNumberFormat="1" applyFont="1" applyFill="1" applyBorder="1" applyProtection="1">
      <protection locked="0"/>
    </xf>
    <xf numFmtId="0" fontId="12" fillId="0" borderId="0" xfId="0" applyFont="1"/>
    <xf numFmtId="0" fontId="2" fillId="0" borderId="15" xfId="0" applyFont="1" applyBorder="1" applyAlignment="1">
      <alignment wrapText="1"/>
    </xf>
    <xf numFmtId="0" fontId="2" fillId="0" borderId="81" xfId="0" applyFont="1" applyBorder="1" applyAlignment="1">
      <alignment wrapText="1"/>
    </xf>
    <xf numFmtId="0" fontId="2" fillId="2" borderId="15" xfId="0" applyFont="1" applyFill="1" applyBorder="1" applyAlignment="1" applyProtection="1">
      <alignment wrapText="1"/>
      <protection locked="0"/>
    </xf>
    <xf numFmtId="37" fontId="2" fillId="3" borderId="12" xfId="0" applyNumberFormat="1" applyFont="1" applyFill="1" applyBorder="1"/>
    <xf numFmtId="0" fontId="11" fillId="0" borderId="15" xfId="0" applyFont="1" applyBorder="1" applyAlignment="1">
      <alignment wrapText="1"/>
    </xf>
    <xf numFmtId="0" fontId="11" fillId="0" borderId="0" xfId="0" applyFont="1"/>
    <xf numFmtId="0" fontId="2" fillId="0" borderId="15" xfId="0" applyFont="1" applyBorder="1" applyAlignment="1" applyProtection="1">
      <alignment wrapText="1"/>
      <protection locked="0"/>
    </xf>
    <xf numFmtId="0" fontId="4" fillId="0" borderId="35" xfId="0" applyFont="1" applyBorder="1" applyAlignment="1" applyProtection="1">
      <alignment horizontal="left"/>
      <protection locked="0"/>
    </xf>
    <xf numFmtId="14" fontId="4" fillId="0" borderId="0" xfId="0" applyNumberFormat="1" applyFont="1" applyAlignment="1">
      <alignment wrapText="1"/>
    </xf>
    <xf numFmtId="0" fontId="11" fillId="0" borderId="13" xfId="0" applyFont="1" applyBorder="1"/>
    <xf numFmtId="0" fontId="11" fillId="0" borderId="102" xfId="0" applyFont="1" applyBorder="1"/>
    <xf numFmtId="0" fontId="2" fillId="0" borderId="39" xfId="0" applyFont="1" applyBorder="1" applyAlignment="1">
      <alignment horizontal="left"/>
    </xf>
    <xf numFmtId="0" fontId="2" fillId="0" borderId="39" xfId="10" applyBorder="1"/>
    <xf numFmtId="37" fontId="2" fillId="3" borderId="99" xfId="1" applyNumberFormat="1" applyFont="1" applyFill="1" applyBorder="1" applyProtection="1"/>
    <xf numFmtId="166" fontId="2" fillId="0" borderId="0" xfId="0" applyNumberFormat="1" applyFont="1"/>
    <xf numFmtId="0" fontId="4" fillId="0" borderId="13" xfId="5" applyFont="1" applyBorder="1" applyAlignment="1">
      <alignment horizontal="centerContinuous"/>
    </xf>
    <xf numFmtId="0" fontId="16" fillId="0" borderId="52" xfId="0" applyFont="1" applyBorder="1" applyAlignment="1">
      <alignment horizontal="left"/>
    </xf>
    <xf numFmtId="0" fontId="2" fillId="2" borderId="18" xfId="0" applyFont="1" applyFill="1" applyBorder="1" applyAlignment="1" applyProtection="1">
      <alignment horizontal="center" wrapText="1"/>
      <protection locked="0"/>
    </xf>
    <xf numFmtId="37" fontId="2" fillId="2" borderId="49" xfId="1" applyNumberFormat="1" applyFont="1" applyFill="1" applyBorder="1" applyProtection="1">
      <protection locked="0"/>
    </xf>
    <xf numFmtId="0" fontId="2" fillId="0" borderId="52" xfId="0" applyFont="1" applyBorder="1" applyAlignment="1">
      <alignment horizontal="left" wrapText="1"/>
    </xf>
    <xf numFmtId="0" fontId="2" fillId="0" borderId="52" xfId="0" applyFont="1" applyBorder="1" applyAlignment="1">
      <alignment horizontal="left"/>
    </xf>
    <xf numFmtId="0" fontId="2" fillId="0" borderId="52" xfId="5" applyBorder="1" applyAlignment="1">
      <alignment horizontal="left"/>
    </xf>
    <xf numFmtId="0" fontId="2" fillId="0" borderId="43" xfId="5" applyBorder="1"/>
    <xf numFmtId="0" fontId="11" fillId="0" borderId="0" xfId="0" applyFont="1" applyAlignment="1">
      <alignment horizontal="right"/>
    </xf>
    <xf numFmtId="0" fontId="4" fillId="0" borderId="39" xfId="0" applyFont="1" applyBorder="1"/>
    <xf numFmtId="0" fontId="2" fillId="0" borderId="54" xfId="0" applyFont="1" applyBorder="1" applyAlignment="1">
      <alignment horizontal="center" wrapText="1"/>
    </xf>
    <xf numFmtId="0" fontId="2" fillId="0" borderId="49" xfId="0" applyFont="1" applyBorder="1" applyAlignment="1">
      <alignment horizontal="left"/>
    </xf>
    <xf numFmtId="0" fontId="2" fillId="0" borderId="54" xfId="0" applyFont="1" applyBorder="1" applyAlignment="1">
      <alignment horizontal="left"/>
    </xf>
    <xf numFmtId="0" fontId="2" fillId="0" borderId="46" xfId="0" applyFont="1" applyBorder="1" applyAlignment="1">
      <alignment horizontal="right"/>
    </xf>
    <xf numFmtId="0" fontId="11" fillId="0" borderId="43" xfId="0" applyFont="1" applyBorder="1" applyAlignment="1">
      <alignment horizontal="right"/>
    </xf>
    <xf numFmtId="0" fontId="11" fillId="0" borderId="0" xfId="0" applyFont="1" applyAlignment="1">
      <alignment horizontal="center"/>
    </xf>
    <xf numFmtId="0" fontId="3" fillId="0" borderId="0" xfId="0" applyFont="1" applyAlignment="1">
      <alignment horizontal="centerContinuous"/>
    </xf>
    <xf numFmtId="0" fontId="6" fillId="0" borderId="0" xfId="0" applyFont="1" applyAlignment="1">
      <alignment horizontal="centerContinuous"/>
    </xf>
    <xf numFmtId="0" fontId="2" fillId="0" borderId="33" xfId="0" applyFont="1" applyBorder="1" applyAlignment="1">
      <alignment horizontal="center" wrapText="1"/>
    </xf>
    <xf numFmtId="0" fontId="2" fillId="0" borderId="0" xfId="0" applyFont="1" applyAlignment="1">
      <alignment horizontal="center" wrapText="1"/>
    </xf>
    <xf numFmtId="0" fontId="4" fillId="0" borderId="59" xfId="0" applyFont="1" applyBorder="1" applyAlignment="1">
      <alignment horizontal="center" wrapText="1"/>
    </xf>
    <xf numFmtId="0" fontId="4" fillId="0" borderId="103" xfId="0" applyFont="1" applyBorder="1" applyAlignment="1">
      <alignment horizontal="center" wrapText="1"/>
    </xf>
    <xf numFmtId="0" fontId="2" fillId="2" borderId="38" xfId="0" applyFont="1" applyFill="1" applyBorder="1" applyAlignment="1" applyProtection="1">
      <alignment horizontal="left" wrapText="1"/>
      <protection locked="0"/>
    </xf>
    <xf numFmtId="37" fontId="2" fillId="3" borderId="104" xfId="1" applyNumberFormat="1" applyFont="1" applyFill="1" applyBorder="1" applyAlignment="1">
      <alignment horizontal="center" wrapText="1"/>
    </xf>
    <xf numFmtId="37" fontId="2" fillId="3" borderId="104" xfId="1" applyNumberFormat="1" applyFont="1" applyFill="1" applyBorder="1" applyAlignment="1">
      <alignment wrapText="1"/>
    </xf>
    <xf numFmtId="37" fontId="2" fillId="2" borderId="49" xfId="1" applyNumberFormat="1" applyFont="1" applyFill="1" applyBorder="1" applyAlignment="1" applyProtection="1">
      <alignment wrapText="1"/>
      <protection locked="0"/>
    </xf>
    <xf numFmtId="37" fontId="2" fillId="3" borderId="56" xfId="1" applyNumberFormat="1" applyFont="1" applyFill="1" applyBorder="1" applyAlignment="1">
      <alignment horizontal="center" wrapText="1"/>
    </xf>
    <xf numFmtId="0" fontId="2" fillId="0" borderId="5" xfId="5" applyBorder="1" applyAlignment="1">
      <alignment horizontal="right"/>
    </xf>
    <xf numFmtId="37" fontId="2" fillId="3" borderId="99" xfId="1" applyNumberFormat="1" applyFont="1" applyFill="1" applyBorder="1" applyAlignment="1">
      <alignment wrapText="1"/>
    </xf>
    <xf numFmtId="0" fontId="6" fillId="0" borderId="0" xfId="0" applyFont="1" applyProtection="1">
      <protection locked="0"/>
    </xf>
    <xf numFmtId="0" fontId="2" fillId="0" borderId="0" xfId="5" applyAlignment="1">
      <alignment horizontal="centerContinuous"/>
    </xf>
    <xf numFmtId="0" fontId="8" fillId="0" borderId="0" xfId="5" applyFont="1"/>
    <xf numFmtId="0" fontId="8" fillId="0" borderId="52" xfId="5" applyFont="1" applyBorder="1"/>
    <xf numFmtId="0" fontId="2" fillId="0" borderId="53" xfId="5" applyBorder="1"/>
    <xf numFmtId="0" fontId="2" fillId="0" borderId="55" xfId="5" applyBorder="1"/>
    <xf numFmtId="0" fontId="8" fillId="0" borderId="52" xfId="5" applyFont="1" applyBorder="1" applyAlignment="1">
      <alignment horizontal="centerContinuous"/>
    </xf>
    <xf numFmtId="0" fontId="2" fillId="0" borderId="53" xfId="5" applyBorder="1" applyAlignment="1">
      <alignment horizontal="centerContinuous"/>
    </xf>
    <xf numFmtId="0" fontId="4" fillId="0" borderId="53" xfId="5" applyFont="1" applyBorder="1" applyAlignment="1">
      <alignment horizontal="center"/>
    </xf>
    <xf numFmtId="0" fontId="4" fillId="0" borderId="54" xfId="5" applyFont="1" applyBorder="1" applyAlignment="1">
      <alignment horizontal="center"/>
    </xf>
    <xf numFmtId="37" fontId="4" fillId="3" borderId="54" xfId="5" applyNumberFormat="1" applyFont="1" applyFill="1" applyBorder="1"/>
    <xf numFmtId="0" fontId="6" fillId="0" borderId="53" xfId="0" applyFont="1" applyBorder="1" applyAlignment="1">
      <alignment horizontal="left"/>
    </xf>
    <xf numFmtId="0" fontId="4" fillId="0" borderId="53" xfId="0" applyFont="1" applyBorder="1" applyAlignment="1">
      <alignment horizontal="center"/>
    </xf>
    <xf numFmtId="37" fontId="2" fillId="0" borderId="54" xfId="5" applyNumberFormat="1" applyBorder="1"/>
    <xf numFmtId="0" fontId="2" fillId="2" borderId="52" xfId="5" applyFill="1" applyBorder="1" applyAlignment="1" applyProtection="1">
      <alignment horizontal="left" wrapText="1"/>
      <protection locked="0"/>
    </xf>
    <xf numFmtId="0" fontId="2" fillId="2" borderId="53" xfId="5" applyFill="1" applyBorder="1" applyAlignment="1" applyProtection="1">
      <alignment horizontal="left" wrapText="1"/>
      <protection locked="0"/>
    </xf>
    <xf numFmtId="0" fontId="2" fillId="2" borderId="55" xfId="5" applyFill="1" applyBorder="1" applyAlignment="1" applyProtection="1">
      <alignment horizontal="left" wrapText="1"/>
      <protection locked="0"/>
    </xf>
    <xf numFmtId="0" fontId="4" fillId="2" borderId="54" xfId="0" applyFont="1" applyFill="1" applyBorder="1" applyAlignment="1" applyProtection="1">
      <alignment horizontal="center"/>
      <protection locked="0"/>
    </xf>
    <xf numFmtId="37" fontId="2" fillId="2" borderId="104" xfId="1" applyNumberFormat="1" applyFont="1" applyFill="1" applyBorder="1" applyProtection="1">
      <protection locked="0"/>
    </xf>
    <xf numFmtId="0" fontId="2" fillId="0" borderId="0" xfId="8" applyFont="1"/>
    <xf numFmtId="0" fontId="2" fillId="0" borderId="43" xfId="0" applyFont="1" applyBorder="1" applyAlignment="1">
      <alignment horizontal="right"/>
    </xf>
    <xf numFmtId="0" fontId="8" fillId="0" borderId="0" xfId="0" applyFont="1" applyProtection="1">
      <protection locked="0"/>
    </xf>
    <xf numFmtId="0" fontId="2" fillId="2" borderId="104" xfId="15" applyFill="1" applyBorder="1" applyProtection="1">
      <protection locked="0"/>
    </xf>
    <xf numFmtId="37" fontId="2" fillId="3" borderId="104" xfId="1" applyNumberFormat="1" applyFont="1" applyFill="1" applyBorder="1" applyProtection="1"/>
    <xf numFmtId="37" fontId="2" fillId="2" borderId="43" xfId="1" applyNumberFormat="1" applyFont="1" applyFill="1" applyBorder="1" applyProtection="1">
      <protection locked="0"/>
    </xf>
    <xf numFmtId="37" fontId="2" fillId="2" borderId="46" xfId="1" applyNumberFormat="1" applyFont="1" applyFill="1" applyBorder="1" applyProtection="1">
      <protection locked="0"/>
    </xf>
    <xf numFmtId="0" fontId="2" fillId="0" borderId="0" xfId="15"/>
    <xf numFmtId="0" fontId="2" fillId="0" borderId="6" xfId="0" applyFont="1" applyBorder="1" applyAlignment="1">
      <alignment horizontal="right"/>
    </xf>
    <xf numFmtId="0" fontId="2" fillId="0" borderId="7" xfId="0" applyFont="1" applyBorder="1" applyAlignment="1">
      <alignment horizontal="right"/>
    </xf>
    <xf numFmtId="0" fontId="2" fillId="0" borderId="8" xfId="0" applyFont="1" applyBorder="1" applyAlignment="1">
      <alignment horizontal="right"/>
    </xf>
    <xf numFmtId="0" fontId="17" fillId="0" borderId="0" xfId="0" applyFont="1" applyAlignment="1">
      <alignment horizontal="right"/>
    </xf>
    <xf numFmtId="37" fontId="6" fillId="0" borderId="0" xfId="15" applyNumberFormat="1" applyFont="1"/>
    <xf numFmtId="37" fontId="6" fillId="0" borderId="107" xfId="15" applyNumberFormat="1" applyFont="1" applyBorder="1"/>
    <xf numFmtId="0" fontId="2" fillId="0" borderId="39" xfId="0" applyFont="1" applyBorder="1" applyAlignment="1">
      <alignment horizontal="centerContinuous"/>
    </xf>
    <xf numFmtId="0" fontId="4" fillId="0" borderId="39" xfId="0" applyFont="1" applyBorder="1" applyAlignment="1">
      <alignment horizontal="centerContinuous"/>
    </xf>
    <xf numFmtId="0" fontId="8" fillId="0" borderId="44" xfId="5" applyFont="1" applyBorder="1" applyAlignment="1">
      <alignment horizontal="centerContinuous"/>
    </xf>
    <xf numFmtId="0" fontId="2" fillId="0" borderId="43" xfId="5" applyBorder="1" applyAlignment="1">
      <alignment horizontal="centerContinuous"/>
    </xf>
    <xf numFmtId="0" fontId="4" fillId="0" borderId="43" xfId="5" applyFont="1" applyBorder="1" applyAlignment="1">
      <alignment horizontal="center"/>
    </xf>
    <xf numFmtId="0" fontId="2" fillId="0" borderId="13" xfId="0" applyFont="1" applyBorder="1" applyAlignment="1">
      <alignment horizontal="left"/>
    </xf>
    <xf numFmtId="0" fontId="2" fillId="0" borderId="100" xfId="5" applyBorder="1"/>
    <xf numFmtId="0" fontId="2" fillId="0" borderId="14" xfId="5" applyBorder="1"/>
    <xf numFmtId="0" fontId="2" fillId="2" borderId="53" xfId="0" applyFont="1" applyFill="1" applyBorder="1" applyAlignment="1" applyProtection="1">
      <alignment wrapText="1"/>
      <protection locked="0"/>
    </xf>
    <xf numFmtId="0" fontId="2" fillId="0" borderId="0" xfId="0" applyFont="1" applyAlignment="1">
      <alignment horizontal="right"/>
    </xf>
    <xf numFmtId="5" fontId="2" fillId="0" borderId="0" xfId="5" applyNumberFormat="1"/>
    <xf numFmtId="0" fontId="3" fillId="0" borderId="0" xfId="0" applyFont="1" applyAlignment="1">
      <alignment horizontal="left"/>
    </xf>
    <xf numFmtId="0" fontId="4" fillId="0" borderId="0" xfId="5" applyFont="1" applyAlignment="1">
      <alignment horizontal="right"/>
    </xf>
    <xf numFmtId="0" fontId="2" fillId="0" borderId="0" xfId="16"/>
    <xf numFmtId="0" fontId="2" fillId="0" borderId="32" xfId="16" applyBorder="1"/>
    <xf numFmtId="0" fontId="2" fillId="0" borderId="33" xfId="16" applyBorder="1"/>
    <xf numFmtId="0" fontId="2" fillId="0" borderId="36" xfId="16" applyBorder="1"/>
    <xf numFmtId="0" fontId="2" fillId="0" borderId="30" xfId="0" applyFont="1" applyBorder="1" applyAlignment="1">
      <alignment vertical="center"/>
    </xf>
    <xf numFmtId="0" fontId="2" fillId="0" borderId="106" xfId="0" applyFont="1" applyBorder="1" applyAlignment="1">
      <alignment vertical="center"/>
    </xf>
    <xf numFmtId="0" fontId="2" fillId="0" borderId="48" xfId="0" applyFont="1" applyBorder="1" applyAlignment="1">
      <alignment vertical="center"/>
    </xf>
    <xf numFmtId="0" fontId="2" fillId="0" borderId="69" xfId="0" applyFont="1" applyBorder="1" applyAlignment="1">
      <alignment horizontal="left" vertical="center" indent="1"/>
    </xf>
    <xf numFmtId="0" fontId="2" fillId="0" borderId="55" xfId="0" applyFont="1" applyBorder="1" applyAlignment="1">
      <alignment horizontal="left" vertical="center" indent="1"/>
    </xf>
    <xf numFmtId="0" fontId="2" fillId="0" borderId="69" xfId="0" applyFont="1" applyBorder="1" applyAlignment="1">
      <alignment vertical="center"/>
    </xf>
    <xf numFmtId="0" fontId="2" fillId="0" borderId="55" xfId="0" applyFont="1" applyBorder="1" applyAlignment="1">
      <alignment vertical="center"/>
    </xf>
    <xf numFmtId="0" fontId="2" fillId="0" borderId="50" xfId="0" applyFont="1" applyBorder="1" applyAlignment="1">
      <alignment horizontal="left" vertical="center" indent="1"/>
    </xf>
    <xf numFmtId="0" fontId="2" fillId="0" borderId="46" xfId="0" applyFont="1" applyBorder="1" applyAlignment="1">
      <alignment horizontal="left" vertical="center" indent="1"/>
    </xf>
    <xf numFmtId="37" fontId="2" fillId="3" borderId="108" xfId="1" applyNumberFormat="1" applyFont="1" applyFill="1" applyBorder="1" applyAlignment="1" applyProtection="1"/>
    <xf numFmtId="0" fontId="2" fillId="0" borderId="0" xfId="17" applyAlignment="1">
      <alignment horizontal="centerContinuous"/>
    </xf>
    <xf numFmtId="0" fontId="4" fillId="0" borderId="0" xfId="17" applyFont="1"/>
    <xf numFmtId="166" fontId="4" fillId="0" borderId="0" xfId="1" applyNumberFormat="1" applyFont="1" applyFill="1" applyBorder="1" applyAlignment="1" applyProtection="1">
      <alignment horizontal="center" wrapText="1"/>
    </xf>
    <xf numFmtId="0" fontId="4" fillId="0" borderId="0" xfId="0" applyFont="1" applyAlignment="1">
      <alignment horizontal="center" wrapText="1"/>
    </xf>
    <xf numFmtId="0" fontId="2" fillId="0" borderId="53" xfId="17" applyBorder="1"/>
    <xf numFmtId="38" fontId="2" fillId="2" borderId="49" xfId="1" applyNumberFormat="1" applyFont="1" applyFill="1" applyBorder="1" applyAlignment="1" applyProtection="1">
      <alignment wrapText="1"/>
      <protection locked="0"/>
    </xf>
    <xf numFmtId="38" fontId="2" fillId="2" borderId="49" xfId="17" applyNumberFormat="1" applyFill="1" applyBorder="1" applyAlignment="1" applyProtection="1">
      <alignment wrapText="1"/>
      <protection locked="0"/>
    </xf>
    <xf numFmtId="166" fontId="2" fillId="0" borderId="0" xfId="1" applyNumberFormat="1" applyFont="1" applyProtection="1"/>
    <xf numFmtId="0" fontId="2" fillId="0" borderId="55" xfId="0" applyFont="1" applyBorder="1"/>
    <xf numFmtId="0" fontId="2" fillId="0" borderId="55" xfId="0" applyFont="1" applyBorder="1" applyAlignment="1" applyProtection="1">
      <alignment horizontal="left"/>
      <protection locked="0"/>
    </xf>
    <xf numFmtId="0" fontId="2" fillId="0" borderId="55" xfId="0" applyFont="1" applyBorder="1" applyAlignment="1" applyProtection="1">
      <alignment horizontal="left" wrapText="1"/>
      <protection locked="0"/>
    </xf>
    <xf numFmtId="37" fontId="2" fillId="3" borderId="54" xfId="1" applyNumberFormat="1" applyFont="1" applyFill="1" applyBorder="1" applyAlignment="1" applyProtection="1">
      <alignment wrapText="1"/>
    </xf>
    <xf numFmtId="0" fontId="2" fillId="2" borderId="54" xfId="0" applyFont="1" applyFill="1" applyBorder="1" applyAlignment="1" applyProtection="1">
      <alignment horizontal="center" vertical="top"/>
      <protection locked="0"/>
    </xf>
    <xf numFmtId="0" fontId="2" fillId="2" borderId="52" xfId="0" applyFont="1" applyFill="1" applyBorder="1" applyAlignment="1" applyProtection="1">
      <alignment horizontal="left" vertical="top" wrapText="1"/>
      <protection locked="0"/>
    </xf>
    <xf numFmtId="0" fontId="2" fillId="2" borderId="55" xfId="0" applyFont="1" applyFill="1" applyBorder="1" applyAlignment="1" applyProtection="1">
      <alignment horizontal="left" vertical="top" wrapText="1"/>
      <protection locked="0"/>
    </xf>
    <xf numFmtId="38" fontId="2" fillId="2" borderId="56" xfId="1" applyNumberFormat="1" applyFont="1" applyFill="1" applyBorder="1" applyAlignment="1" applyProtection="1">
      <alignment wrapText="1"/>
      <protection locked="0"/>
    </xf>
    <xf numFmtId="0" fontId="2" fillId="0" borderId="0" xfId="17"/>
    <xf numFmtId="0" fontId="2" fillId="0" borderId="0" xfId="18" applyAlignment="1">
      <alignment horizontal="right"/>
    </xf>
    <xf numFmtId="0" fontId="11" fillId="0" borderId="0" xfId="17" applyFont="1" applyAlignment="1">
      <alignment horizontal="center"/>
    </xf>
    <xf numFmtId="0" fontId="4" fillId="0" borderId="6" xfId="10" applyFont="1" applyBorder="1"/>
    <xf numFmtId="0" fontId="4" fillId="0" borderId="7" xfId="10" applyFont="1" applyBorder="1"/>
    <xf numFmtId="0" fontId="4" fillId="0" borderId="8" xfId="10" applyFont="1" applyBorder="1"/>
    <xf numFmtId="0" fontId="4" fillId="0" borderId="31" xfId="10" applyFont="1" applyBorder="1" applyAlignment="1">
      <alignment horizontal="left"/>
    </xf>
    <xf numFmtId="0" fontId="4" fillId="0" borderId="37" xfId="10" applyFont="1" applyBorder="1"/>
    <xf numFmtId="0" fontId="4" fillId="0" borderId="32" xfId="10" applyFont="1" applyBorder="1"/>
    <xf numFmtId="0" fontId="13" fillId="0" borderId="0" xfId="10" applyFont="1"/>
    <xf numFmtId="14" fontId="4" fillId="0" borderId="0" xfId="10" applyNumberFormat="1" applyFont="1"/>
    <xf numFmtId="0" fontId="2" fillId="2" borderId="18" xfId="1" applyNumberFormat="1" applyFont="1" applyFill="1" applyBorder="1" applyAlignment="1" applyProtection="1">
      <alignment horizontal="center" wrapText="1"/>
      <protection locked="0"/>
    </xf>
    <xf numFmtId="0" fontId="2" fillId="0" borderId="13" xfId="10" quotePrefix="1" applyBorder="1" applyAlignment="1">
      <alignment horizontal="right" vertical="top"/>
    </xf>
    <xf numFmtId="0" fontId="2" fillId="0" borderId="100" xfId="10" applyBorder="1" applyAlignment="1">
      <alignment horizontal="right" vertical="top"/>
    </xf>
    <xf numFmtId="0" fontId="2" fillId="0" borderId="100" xfId="10" applyBorder="1" applyAlignment="1">
      <alignment vertical="top"/>
    </xf>
    <xf numFmtId="0" fontId="2" fillId="0" borderId="33" xfId="10" applyBorder="1" applyAlignment="1">
      <alignment vertical="center"/>
    </xf>
    <xf numFmtId="0" fontId="2" fillId="0" borderId="33" xfId="10" applyBorder="1" applyAlignment="1">
      <alignment horizontal="right" vertical="center"/>
    </xf>
    <xf numFmtId="0" fontId="2" fillId="0" borderId="13" xfId="10" applyBorder="1" applyAlignment="1">
      <alignment horizontal="right"/>
    </xf>
    <xf numFmtId="0" fontId="2" fillId="0" borderId="100" xfId="10" applyBorder="1" applyAlignment="1">
      <alignment vertical="center"/>
    </xf>
    <xf numFmtId="0" fontId="2" fillId="0" borderId="102" xfId="10" applyBorder="1" applyAlignment="1">
      <alignment vertical="center"/>
    </xf>
    <xf numFmtId="0" fontId="2" fillId="0" borderId="110" xfId="10" applyBorder="1" applyAlignment="1">
      <alignment vertical="center"/>
    </xf>
    <xf numFmtId="0" fontId="2" fillId="0" borderId="34" xfId="10" applyBorder="1" applyAlignment="1">
      <alignment vertical="center"/>
    </xf>
    <xf numFmtId="0" fontId="2" fillId="0" borderId="102" xfId="10" applyBorder="1" applyAlignment="1">
      <alignment horizontal="right" vertical="center"/>
    </xf>
    <xf numFmtId="0" fontId="11" fillId="0" borderId="0" xfId="10" quotePrefix="1" applyFont="1" applyAlignment="1">
      <alignment horizontal="right"/>
    </xf>
    <xf numFmtId="0" fontId="11" fillId="0" borderId="0" xfId="10" applyFont="1"/>
    <xf numFmtId="10" fontId="11" fillId="0" borderId="0" xfId="2" applyNumberFormat="1" applyFont="1" applyBorder="1" applyAlignment="1" applyProtection="1">
      <alignment horizontal="right"/>
      <protection locked="0"/>
    </xf>
    <xf numFmtId="0" fontId="2" fillId="0" borderId="0" xfId="10" applyAlignment="1">
      <alignment horizontal="left"/>
    </xf>
    <xf numFmtId="37" fontId="2" fillId="2" borderId="31" xfId="1" applyNumberFormat="1" applyFont="1" applyFill="1" applyBorder="1" applyAlignment="1" applyProtection="1">
      <alignment wrapText="1"/>
      <protection locked="0"/>
    </xf>
    <xf numFmtId="0" fontId="2" fillId="0" borderId="0" xfId="10" applyAlignment="1">
      <alignment horizontal="right"/>
    </xf>
    <xf numFmtId="0" fontId="4" fillId="0" borderId="13" xfId="10" applyFont="1" applyBorder="1"/>
    <xf numFmtId="0" fontId="4" fillId="0" borderId="100" xfId="10" applyFont="1" applyBorder="1"/>
    <xf numFmtId="0" fontId="4" fillId="0" borderId="14" xfId="10" applyFont="1" applyBorder="1"/>
    <xf numFmtId="0" fontId="6" fillId="0" borderId="16" xfId="10" applyFont="1" applyBorder="1"/>
    <xf numFmtId="0" fontId="4" fillId="0" borderId="33" xfId="10" applyFont="1" applyBorder="1"/>
    <xf numFmtId="0" fontId="4" fillId="0" borderId="18" xfId="10" applyFont="1" applyBorder="1" applyAlignment="1">
      <alignment horizontal="center" wrapText="1"/>
    </xf>
    <xf numFmtId="0" fontId="4" fillId="0" borderId="5" xfId="10" applyFont="1" applyBorder="1" applyAlignment="1">
      <alignment horizontal="center" wrapText="1"/>
    </xf>
    <xf numFmtId="0" fontId="4" fillId="0" borderId="58" xfId="10" applyFont="1" applyBorder="1" applyAlignment="1">
      <alignment horizontal="center" wrapText="1"/>
    </xf>
    <xf numFmtId="0" fontId="2" fillId="0" borderId="38" xfId="10" quotePrefix="1" applyBorder="1" applyAlignment="1">
      <alignment horizontal="right"/>
    </xf>
    <xf numFmtId="0" fontId="2" fillId="0" borderId="53" xfId="10" applyBorder="1" applyAlignment="1">
      <alignment horizontal="left" indent="1"/>
    </xf>
    <xf numFmtId="0" fontId="2" fillId="0" borderId="53" xfId="10" applyBorder="1"/>
    <xf numFmtId="0" fontId="2" fillId="0" borderId="112" xfId="10" quotePrefix="1" applyBorder="1" applyAlignment="1">
      <alignment horizontal="right"/>
    </xf>
    <xf numFmtId="0" fontId="2" fillId="0" borderId="113" xfId="10" applyBorder="1" applyAlignment="1">
      <alignment horizontal="right"/>
    </xf>
    <xf numFmtId="0" fontId="11" fillId="0" borderId="0" xfId="10" quotePrefix="1" applyFont="1" applyAlignment="1">
      <alignment horizontal="right" vertical="top"/>
    </xf>
    <xf numFmtId="0" fontId="11" fillId="0" borderId="0" xfId="10" applyFont="1" applyAlignment="1">
      <alignment horizontal="left" wrapText="1"/>
    </xf>
    <xf numFmtId="5" fontId="11" fillId="0" borderId="0" xfId="1" applyNumberFormat="1" applyFont="1" applyFill="1" applyBorder="1" applyProtection="1"/>
    <xf numFmtId="0" fontId="2" fillId="0" borderId="13" xfId="10" applyBorder="1"/>
    <xf numFmtId="0" fontId="2" fillId="0" borderId="100" xfId="10" applyBorder="1"/>
    <xf numFmtId="0" fontId="2" fillId="0" borderId="14" xfId="10" applyBorder="1"/>
    <xf numFmtId="0" fontId="2" fillId="0" borderId="13" xfId="10" quotePrefix="1" applyBorder="1" applyAlignment="1">
      <alignment horizontal="right"/>
    </xf>
    <xf numFmtId="0" fontId="2" fillId="0" borderId="102" xfId="10" applyBorder="1"/>
    <xf numFmtId="0" fontId="2" fillId="0" borderId="6" xfId="10" quotePrefix="1" applyBorder="1" applyAlignment="1">
      <alignment horizontal="right" vertical="top"/>
    </xf>
    <xf numFmtId="0" fontId="2" fillId="0" borderId="110" xfId="10" applyBorder="1"/>
    <xf numFmtId="0" fontId="2" fillId="0" borderId="13" xfId="10" applyBorder="1" applyAlignment="1">
      <alignment horizontal="centerContinuous"/>
    </xf>
    <xf numFmtId="0" fontId="2" fillId="0" borderId="100" xfId="0" applyFont="1" applyBorder="1"/>
    <xf numFmtId="0" fontId="4" fillId="0" borderId="13" xfId="16" applyFont="1" applyBorder="1"/>
    <xf numFmtId="0" fontId="4" fillId="0" borderId="0" xfId="16" applyFont="1"/>
    <xf numFmtId="0" fontId="4" fillId="0" borderId="100" xfId="16" applyFont="1" applyBorder="1"/>
    <xf numFmtId="0" fontId="4" fillId="0" borderId="14" xfId="16" applyFont="1" applyBorder="1"/>
    <xf numFmtId="0" fontId="4" fillId="0" borderId="18" xfId="16" applyFont="1" applyBorder="1" applyAlignment="1">
      <alignment horizontal="center"/>
    </xf>
    <xf numFmtId="0" fontId="4" fillId="0" borderId="18" xfId="16" applyFont="1" applyBorder="1" applyAlignment="1">
      <alignment horizontal="center" wrapText="1"/>
    </xf>
    <xf numFmtId="49" fontId="2" fillId="0" borderId="13" xfId="16" applyNumberFormat="1" applyBorder="1" applyAlignment="1">
      <alignment horizontal="right"/>
    </xf>
    <xf numFmtId="0" fontId="2" fillId="0" borderId="100" xfId="16" applyBorder="1"/>
    <xf numFmtId="0" fontId="2" fillId="0" borderId="14" xfId="16" applyBorder="1"/>
    <xf numFmtId="0" fontId="2" fillId="0" borderId="6" xfId="16" applyBorder="1"/>
    <xf numFmtId="0" fontId="2" fillId="0" borderId="7" xfId="16" applyBorder="1" applyAlignment="1">
      <alignment horizontal="left"/>
    </xf>
    <xf numFmtId="0" fontId="2" fillId="0" borderId="7" xfId="10" applyBorder="1"/>
    <xf numFmtId="0" fontId="2" fillId="0" borderId="8" xfId="16" applyBorder="1"/>
    <xf numFmtId="0" fontId="11" fillId="0" borderId="0" xfId="16" applyFont="1"/>
    <xf numFmtId="0" fontId="2" fillId="0" borderId="13" xfId="16" applyBorder="1"/>
    <xf numFmtId="49" fontId="2" fillId="0" borderId="100" xfId="16" applyNumberFormat="1" applyBorder="1" applyAlignment="1">
      <alignment horizontal="right"/>
    </xf>
    <xf numFmtId="0" fontId="2" fillId="0" borderId="100" xfId="16" applyBorder="1" applyAlignment="1">
      <alignment horizontal="left"/>
    </xf>
    <xf numFmtId="0" fontId="3" fillId="0" borderId="100" xfId="16" applyFont="1" applyBorder="1"/>
    <xf numFmtId="0" fontId="2" fillId="0" borderId="14" xfId="16" applyBorder="1" applyAlignment="1">
      <alignment horizontal="right"/>
    </xf>
    <xf numFmtId="0" fontId="2" fillId="0" borderId="15" xfId="16" applyBorder="1"/>
    <xf numFmtId="37" fontId="11" fillId="0" borderId="0" xfId="19" applyFont="1" applyAlignment="1">
      <alignment horizontal="centerContinuous"/>
    </xf>
    <xf numFmtId="37" fontId="11" fillId="0" borderId="5" xfId="19" applyFont="1" applyBorder="1" applyAlignment="1">
      <alignment horizontal="centerContinuous"/>
    </xf>
    <xf numFmtId="37" fontId="2" fillId="0" borderId="0" xfId="19" applyAlignment="1">
      <alignment horizontal="right"/>
    </xf>
    <xf numFmtId="37" fontId="2" fillId="0" borderId="0" xfId="19"/>
    <xf numFmtId="37" fontId="2" fillId="0" borderId="114" xfId="19" applyBorder="1"/>
    <xf numFmtId="37" fontId="2" fillId="0" borderId="114" xfId="19" applyBorder="1" applyAlignment="1">
      <alignment horizontal="right"/>
    </xf>
    <xf numFmtId="37" fontId="11" fillId="0" borderId="54" xfId="19" applyFont="1" applyBorder="1" applyAlignment="1">
      <alignment horizontal="center" wrapText="1"/>
    </xf>
    <xf numFmtId="37" fontId="11" fillId="0" borderId="115" xfId="19" applyFont="1" applyBorder="1"/>
    <xf numFmtId="37" fontId="2" fillId="0" borderId="18" xfId="19" applyBorder="1"/>
    <xf numFmtId="37" fontId="2" fillId="0" borderId="120" xfId="19" applyBorder="1" applyAlignment="1">
      <alignment horizontal="right"/>
    </xf>
    <xf numFmtId="37" fontId="2" fillId="0" borderId="14" xfId="19" applyBorder="1"/>
    <xf numFmtId="37" fontId="2" fillId="0" borderId="121" xfId="19" quotePrefix="1" applyBorder="1" applyAlignment="1">
      <alignment horizontal="left"/>
    </xf>
    <xf numFmtId="37" fontId="2" fillId="0" borderId="53" xfId="19" applyBorder="1"/>
    <xf numFmtId="37" fontId="2" fillId="0" borderId="55" xfId="19" applyBorder="1"/>
    <xf numFmtId="37" fontId="4" fillId="2" borderId="46" xfId="19" applyFont="1" applyFill="1" applyBorder="1" applyAlignment="1" applyProtection="1">
      <alignment horizontal="left" vertical="top" wrapText="1"/>
      <protection locked="0"/>
    </xf>
    <xf numFmtId="37" fontId="4" fillId="2" borderId="55" xfId="19" applyFont="1" applyFill="1" applyBorder="1" applyAlignment="1" applyProtection="1">
      <alignment horizontal="left" vertical="top" wrapText="1"/>
      <protection locked="0"/>
    </xf>
    <xf numFmtId="37" fontId="2" fillId="0" borderId="13" xfId="19" quotePrefix="1" applyBorder="1" applyAlignment="1">
      <alignment horizontal="left"/>
    </xf>
    <xf numFmtId="37" fontId="2" fillId="0" borderId="53" xfId="19" applyBorder="1" applyAlignment="1">
      <alignment horizontal="right"/>
    </xf>
    <xf numFmtId="37" fontId="2" fillId="0" borderId="7" xfId="19" applyBorder="1"/>
    <xf numFmtId="37" fontId="2" fillId="0" borderId="7" xfId="19" applyBorder="1" applyAlignment="1">
      <alignment horizontal="right"/>
    </xf>
    <xf numFmtId="37" fontId="2" fillId="0" borderId="8" xfId="19" applyBorder="1"/>
    <xf numFmtId="37" fontId="4" fillId="2" borderId="53" xfId="19" applyFont="1" applyFill="1" applyBorder="1" applyAlignment="1" applyProtection="1">
      <alignment horizontal="left" vertical="top" wrapText="1"/>
      <protection locked="0"/>
    </xf>
    <xf numFmtId="37" fontId="2" fillId="0" borderId="0" xfId="19" applyAlignment="1">
      <alignment horizontal="left" indent="1"/>
    </xf>
    <xf numFmtId="37" fontId="4" fillId="0" borderId="0" xfId="19" applyFont="1" applyAlignment="1" applyProtection="1">
      <alignment wrapText="1"/>
      <protection locked="0"/>
    </xf>
    <xf numFmtId="0" fontId="4" fillId="0" borderId="0" xfId="10" applyFont="1" applyAlignment="1" applyProtection="1">
      <alignment wrapText="1"/>
      <protection locked="0"/>
    </xf>
    <xf numFmtId="0" fontId="4" fillId="0" borderId="7" xfId="10" applyFont="1" applyBorder="1" applyAlignment="1" applyProtection="1">
      <alignment wrapText="1"/>
      <protection locked="0"/>
    </xf>
    <xf numFmtId="37" fontId="2" fillId="0" borderId="0" xfId="19" quotePrefix="1" applyAlignment="1">
      <alignment horizontal="left"/>
    </xf>
    <xf numFmtId="0" fontId="3" fillId="0" borderId="0" xfId="10" applyFont="1" applyAlignment="1">
      <alignment horizontal="centerContinuous"/>
    </xf>
    <xf numFmtId="0" fontId="2" fillId="0" borderId="43" xfId="10" applyBorder="1"/>
    <xf numFmtId="37" fontId="11" fillId="0" borderId="0" xfId="19" applyFont="1"/>
    <xf numFmtId="37" fontId="4" fillId="0" borderId="18" xfId="19" applyFont="1" applyBorder="1"/>
    <xf numFmtId="37" fontId="4" fillId="0" borderId="13" xfId="19" applyFont="1" applyBorder="1"/>
    <xf numFmtId="37" fontId="2" fillId="2" borderId="18" xfId="19" applyFill="1" applyBorder="1" applyProtection="1">
      <protection locked="0"/>
    </xf>
    <xf numFmtId="37" fontId="4" fillId="0" borderId="52" xfId="20" applyFont="1" applyBorder="1" applyAlignment="1">
      <alignment horizontal="centerContinuous" wrapText="1"/>
    </xf>
    <xf numFmtId="37" fontId="2" fillId="0" borderId="13" xfId="20" applyBorder="1"/>
    <xf numFmtId="37" fontId="2" fillId="0" borderId="0" xfId="20"/>
    <xf numFmtId="37" fontId="2" fillId="0" borderId="4" xfId="20" applyBorder="1"/>
    <xf numFmtId="37" fontId="11" fillId="0" borderId="118" xfId="20" applyFont="1" applyBorder="1" applyAlignment="1">
      <alignment horizontal="center"/>
    </xf>
    <xf numFmtId="37" fontId="11" fillId="0" borderId="0" xfId="20" applyFont="1"/>
    <xf numFmtId="37" fontId="2" fillId="0" borderId="0" xfId="20" applyAlignment="1">
      <alignment horizontal="center"/>
    </xf>
    <xf numFmtId="37" fontId="2" fillId="2" borderId="18" xfId="1" applyNumberFormat="1" applyFont="1" applyFill="1" applyBorder="1" applyAlignment="1" applyProtection="1">
      <alignment wrapText="1"/>
      <protection locked="0"/>
    </xf>
    <xf numFmtId="10" fontId="2" fillId="2" borderId="49" xfId="2" applyNumberFormat="1" applyFont="1" applyFill="1" applyBorder="1" applyProtection="1">
      <protection locked="0"/>
    </xf>
    <xf numFmtId="0" fontId="4" fillId="0" borderId="14" xfId="16" applyFont="1" applyBorder="1" applyAlignment="1">
      <alignment horizontal="center"/>
    </xf>
    <xf numFmtId="0" fontId="4" fillId="0" borderId="109" xfId="16" applyFont="1" applyBorder="1" applyAlignment="1">
      <alignment horizontal="center"/>
    </xf>
    <xf numFmtId="0" fontId="2" fillId="2" borderId="38" xfId="10" applyFill="1" applyBorder="1" applyAlignment="1" applyProtection="1">
      <alignment wrapText="1"/>
      <protection locked="0"/>
    </xf>
    <xf numFmtId="14" fontId="2" fillId="0" borderId="0" xfId="0" applyNumberFormat="1" applyFont="1"/>
    <xf numFmtId="0" fontId="2" fillId="0" borderId="14" xfId="0" applyFont="1" applyBorder="1"/>
    <xf numFmtId="37" fontId="2" fillId="2" borderId="13" xfId="0" applyNumberFormat="1" applyFont="1" applyFill="1" applyBorder="1" applyProtection="1">
      <protection locked="0"/>
    </xf>
    <xf numFmtId="37" fontId="2" fillId="2" borderId="18" xfId="0" applyNumberFormat="1" applyFont="1" applyFill="1" applyBorder="1" applyProtection="1">
      <protection locked="0"/>
    </xf>
    <xf numFmtId="37" fontId="2" fillId="3" borderId="38" xfId="0" applyNumberFormat="1" applyFont="1" applyFill="1" applyBorder="1"/>
    <xf numFmtId="37" fontId="2" fillId="3" borderId="18" xfId="0" applyNumberFormat="1" applyFont="1" applyFill="1" applyBorder="1"/>
    <xf numFmtId="37" fontId="2" fillId="2" borderId="52" xfId="0" applyNumberFormat="1" applyFont="1" applyFill="1" applyBorder="1" applyProtection="1">
      <protection locked="0"/>
    </xf>
    <xf numFmtId="37" fontId="4" fillId="6" borderId="12" xfId="0" applyNumberFormat="1" applyFont="1" applyFill="1" applyBorder="1"/>
    <xf numFmtId="0" fontId="2" fillId="0" borderId="16" xfId="0" applyFont="1" applyBorder="1"/>
    <xf numFmtId="0" fontId="2" fillId="0" borderId="117" xfId="0" applyFont="1" applyBorder="1"/>
    <xf numFmtId="7" fontId="2" fillId="3" borderId="125" xfId="0" applyNumberFormat="1" applyFont="1" applyFill="1" applyBorder="1"/>
    <xf numFmtId="37" fontId="4" fillId="6" borderId="15" xfId="1" applyNumberFormat="1" applyFont="1" applyFill="1" applyBorder="1" applyAlignment="1" applyProtection="1"/>
    <xf numFmtId="7" fontId="2" fillId="0" borderId="0" xfId="0" applyNumberFormat="1" applyFont="1"/>
    <xf numFmtId="0" fontId="2" fillId="0" borderId="52" xfId="10" applyBorder="1"/>
    <xf numFmtId="0" fontId="2" fillId="0" borderId="52" xfId="10" applyBorder="1" applyAlignment="1">
      <alignment horizontal="centerContinuous" wrapText="1"/>
    </xf>
    <xf numFmtId="0" fontId="4" fillId="0" borderId="55" xfId="10" applyFont="1" applyBorder="1" applyAlignment="1">
      <alignment horizontal="centerContinuous" wrapText="1"/>
    </xf>
    <xf numFmtId="0" fontId="11" fillId="0" borderId="52" xfId="10" applyFont="1" applyBorder="1" applyAlignment="1">
      <alignment horizontal="center" wrapText="1"/>
    </xf>
    <xf numFmtId="0" fontId="4" fillId="0" borderId="126" xfId="10" applyFont="1" applyBorder="1" applyAlignment="1">
      <alignment horizontal="center" wrapText="1"/>
    </xf>
    <xf numFmtId="0" fontId="4" fillId="0" borderId="115" xfId="10" applyFont="1" applyBorder="1" applyAlignment="1">
      <alignment horizontal="center" wrapText="1"/>
    </xf>
    <xf numFmtId="0" fontId="4" fillId="0" borderId="127" xfId="10" applyFont="1" applyBorder="1" applyAlignment="1">
      <alignment horizontal="center" wrapText="1"/>
    </xf>
    <xf numFmtId="0" fontId="19" fillId="0" borderId="128" xfId="10" applyFont="1" applyBorder="1"/>
    <xf numFmtId="0" fontId="20" fillId="0" borderId="84" xfId="10" applyFont="1" applyBorder="1"/>
    <xf numFmtId="0" fontId="20" fillId="0" borderId="86" xfId="10" applyFont="1" applyBorder="1"/>
    <xf numFmtId="0" fontId="21" fillId="0" borderId="18" xfId="10" applyFont="1" applyBorder="1" applyAlignment="1">
      <alignment horizontal="center" wrapText="1"/>
    </xf>
    <xf numFmtId="0" fontId="22" fillId="0" borderId="18" xfId="10" applyFont="1" applyBorder="1" applyAlignment="1">
      <alignment horizontal="center" wrapText="1"/>
    </xf>
    <xf numFmtId="0" fontId="22" fillId="0" borderId="18" xfId="10" applyFont="1" applyBorder="1" applyAlignment="1">
      <alignment horizontal="center"/>
    </xf>
    <xf numFmtId="0" fontId="2" fillId="4" borderId="52" xfId="14" applyNumberFormat="1" applyFont="1" applyFill="1" applyBorder="1" applyProtection="1"/>
    <xf numFmtId="0" fontId="2" fillId="4" borderId="55" xfId="14" applyNumberFormat="1" applyFont="1" applyFill="1" applyBorder="1" applyProtection="1"/>
    <xf numFmtId="0" fontId="2" fillId="4" borderId="54" xfId="14" applyNumberFormat="1" applyFont="1" applyFill="1" applyBorder="1" applyProtection="1"/>
    <xf numFmtId="0" fontId="16" fillId="0" borderId="4" xfId="10" applyFont="1" applyBorder="1"/>
    <xf numFmtId="0" fontId="16" fillId="0" borderId="0" xfId="10" applyFont="1"/>
    <xf numFmtId="37" fontId="16" fillId="3" borderId="49" xfId="21" applyNumberFormat="1" applyFont="1" applyFill="1" applyBorder="1" applyProtection="1"/>
    <xf numFmtId="37" fontId="16" fillId="2" borderId="49" xfId="21" applyNumberFormat="1" applyFont="1" applyFill="1" applyBorder="1" applyProtection="1">
      <protection locked="0"/>
    </xf>
    <xf numFmtId="37" fontId="16" fillId="2" borderId="129" xfId="21" applyNumberFormat="1" applyFont="1" applyFill="1" applyBorder="1" applyProtection="1">
      <protection locked="0"/>
    </xf>
    <xf numFmtId="10" fontId="2" fillId="3" borderId="52" xfId="22" applyNumberFormat="1" applyFont="1" applyFill="1" applyBorder="1" applyProtection="1"/>
    <xf numFmtId="0" fontId="2" fillId="3" borderId="55" xfId="10" applyFill="1" applyBorder="1"/>
    <xf numFmtId="37" fontId="2" fillId="3" borderId="54" xfId="14" applyNumberFormat="1" applyFont="1" applyFill="1" applyBorder="1" applyProtection="1"/>
    <xf numFmtId="37" fontId="16" fillId="2" borderId="54" xfId="21" applyNumberFormat="1" applyFont="1" applyFill="1" applyBorder="1" applyProtection="1">
      <protection locked="0"/>
    </xf>
    <xf numFmtId="37" fontId="16" fillId="2" borderId="130" xfId="21" applyNumberFormat="1" applyFont="1" applyFill="1" applyBorder="1" applyProtection="1">
      <protection locked="0"/>
    </xf>
    <xf numFmtId="0" fontId="2" fillId="3" borderId="52" xfId="22" applyNumberFormat="1" applyFont="1" applyFill="1" applyBorder="1" applyAlignment="1" applyProtection="1">
      <alignment horizontal="left" vertical="top"/>
    </xf>
    <xf numFmtId="49" fontId="2" fillId="3" borderId="52" xfId="22" applyNumberFormat="1" applyFont="1" applyFill="1" applyBorder="1" applyProtection="1"/>
    <xf numFmtId="0" fontId="16" fillId="0" borderId="38" xfId="10" applyFont="1" applyBorder="1"/>
    <xf numFmtId="0" fontId="16" fillId="0" borderId="39" xfId="10" applyFont="1" applyBorder="1"/>
    <xf numFmtId="0" fontId="23" fillId="0" borderId="53" xfId="10" applyFont="1" applyBorder="1"/>
    <xf numFmtId="0" fontId="12" fillId="0" borderId="82" xfId="10" applyFont="1" applyBorder="1" applyAlignment="1">
      <alignment horizontal="center"/>
    </xf>
    <xf numFmtId="0" fontId="2" fillId="0" borderId="52" xfId="10" applyBorder="1" applyAlignment="1">
      <alignment horizontal="left" indent="1"/>
    </xf>
    <xf numFmtId="0" fontId="2" fillId="4" borderId="52" xfId="21" applyNumberFormat="1" applyFont="1" applyFill="1" applyBorder="1" applyProtection="1"/>
    <xf numFmtId="0" fontId="2" fillId="4" borderId="53" xfId="21" applyNumberFormat="1" applyFont="1" applyFill="1" applyBorder="1" applyProtection="1"/>
    <xf numFmtId="0" fontId="2" fillId="4" borderId="131" xfId="21" applyNumberFormat="1" applyFont="1" applyFill="1" applyBorder="1" applyProtection="1"/>
    <xf numFmtId="0" fontId="2" fillId="0" borderId="52" xfId="10" applyBorder="1" applyAlignment="1">
      <alignment horizontal="left"/>
    </xf>
    <xf numFmtId="0" fontId="2" fillId="0" borderId="55" xfId="10" applyBorder="1"/>
    <xf numFmtId="0" fontId="12" fillId="0" borderId="0" xfId="10" applyFont="1" applyAlignment="1">
      <alignment horizontal="center"/>
    </xf>
    <xf numFmtId="0" fontId="16" fillId="0" borderId="52" xfId="10" applyFont="1" applyBorder="1"/>
    <xf numFmtId="0" fontId="17" fillId="0" borderId="53" xfId="10" applyFont="1" applyBorder="1" applyAlignment="1">
      <alignment horizontal="left" indent="1"/>
    </xf>
    <xf numFmtId="37" fontId="16" fillId="3" borderId="54" xfId="21" applyNumberFormat="1" applyFont="1" applyFill="1" applyBorder="1" applyProtection="1"/>
    <xf numFmtId="0" fontId="2" fillId="4" borderId="54" xfId="21" applyNumberFormat="1" applyFont="1" applyFill="1" applyBorder="1" applyProtection="1"/>
    <xf numFmtId="37" fontId="16" fillId="3" borderId="130" xfId="21" applyNumberFormat="1" applyFont="1" applyFill="1" applyBorder="1" applyProtection="1"/>
    <xf numFmtId="37" fontId="12" fillId="0" borderId="0" xfId="10" applyNumberFormat="1" applyFont="1"/>
    <xf numFmtId="0" fontId="23" fillId="0" borderId="0" xfId="10" applyFont="1"/>
    <xf numFmtId="0" fontId="2" fillId="0" borderId="44" xfId="10" applyBorder="1"/>
    <xf numFmtId="37" fontId="2" fillId="3" borderId="104" xfId="14" applyNumberFormat="1" applyFont="1" applyFill="1" applyBorder="1" applyProtection="1"/>
    <xf numFmtId="37" fontId="2" fillId="0" borderId="0" xfId="14" applyNumberFormat="1" applyFont="1" applyFill="1" applyBorder="1" applyProtection="1"/>
    <xf numFmtId="0" fontId="2" fillId="0" borderId="132" xfId="10" applyBorder="1"/>
    <xf numFmtId="0" fontId="3" fillId="0" borderId="53" xfId="10" applyFont="1" applyBorder="1"/>
    <xf numFmtId="166" fontId="17" fillId="0" borderId="0" xfId="14" applyNumberFormat="1" applyFont="1" applyFill="1" applyBorder="1" applyProtection="1"/>
    <xf numFmtId="0" fontId="16" fillId="0" borderId="44" xfId="10" applyFont="1" applyBorder="1"/>
    <xf numFmtId="0" fontId="4" fillId="0" borderId="44" xfId="10" applyFont="1" applyBorder="1" applyAlignment="1">
      <alignment horizontal="center" wrapText="1"/>
    </xf>
    <xf numFmtId="0" fontId="4" fillId="0" borderId="101" xfId="10" applyFont="1" applyBorder="1" applyAlignment="1">
      <alignment horizontal="center" wrapText="1"/>
    </xf>
    <xf numFmtId="0" fontId="24" fillId="0" borderId="18" xfId="10" applyFont="1" applyBorder="1" applyAlignment="1">
      <alignment horizontal="left" indent="1"/>
    </xf>
    <xf numFmtId="0" fontId="24" fillId="0" borderId="18" xfId="10" applyFont="1" applyBorder="1"/>
    <xf numFmtId="0" fontId="2" fillId="4" borderId="53" xfId="14" applyNumberFormat="1" applyFont="1" applyFill="1" applyBorder="1" applyProtection="1"/>
    <xf numFmtId="0" fontId="2" fillId="2" borderId="18" xfId="10" applyFill="1" applyBorder="1" applyAlignment="1" applyProtection="1">
      <alignment wrapText="1"/>
      <protection locked="0"/>
    </xf>
    <xf numFmtId="37" fontId="2" fillId="2" borderId="55" xfId="14" applyNumberFormat="1" applyFont="1" applyFill="1" applyBorder="1" applyProtection="1">
      <protection locked="0"/>
    </xf>
    <xf numFmtId="37" fontId="2" fillId="3" borderId="49" xfId="14" applyNumberFormat="1" applyFont="1" applyFill="1" applyBorder="1" applyProtection="1"/>
    <xf numFmtId="37" fontId="2" fillId="3" borderId="79" xfId="14" applyNumberFormat="1" applyFont="1" applyFill="1" applyBorder="1" applyProtection="1"/>
    <xf numFmtId="0" fontId="2" fillId="3" borderId="18" xfId="10" applyFill="1" applyBorder="1"/>
    <xf numFmtId="10" fontId="2" fillId="2" borderId="54" xfId="22" applyNumberFormat="1" applyFont="1" applyFill="1" applyBorder="1" applyProtection="1">
      <protection locked="0"/>
    </xf>
    <xf numFmtId="10" fontId="2" fillId="3" borderId="54" xfId="22" applyNumberFormat="1" applyFont="1" applyFill="1" applyBorder="1" applyProtection="1"/>
    <xf numFmtId="37" fontId="2" fillId="2" borderId="54" xfId="14" applyNumberFormat="1" applyFont="1" applyFill="1" applyBorder="1" applyProtection="1">
      <protection locked="0"/>
    </xf>
    <xf numFmtId="0" fontId="2" fillId="2" borderId="52" xfId="10" applyFill="1" applyBorder="1" applyAlignment="1" applyProtection="1">
      <alignment wrapText="1"/>
      <protection locked="0"/>
    </xf>
    <xf numFmtId="0" fontId="2" fillId="0" borderId="4" xfId="10" applyBorder="1"/>
    <xf numFmtId="0" fontId="2" fillId="4" borderId="44" xfId="14" applyNumberFormat="1" applyFont="1" applyFill="1" applyBorder="1" applyProtection="1"/>
    <xf numFmtId="0" fontId="2" fillId="4" borderId="43" xfId="14" applyNumberFormat="1" applyFont="1" applyFill="1" applyBorder="1" applyProtection="1"/>
    <xf numFmtId="0" fontId="2" fillId="4" borderId="46" xfId="14" applyNumberFormat="1" applyFont="1" applyFill="1" applyBorder="1" applyProtection="1"/>
    <xf numFmtId="10" fontId="2" fillId="3" borderId="54" xfId="22" applyNumberFormat="1" applyFont="1" applyFill="1" applyBorder="1"/>
    <xf numFmtId="0" fontId="2" fillId="4" borderId="4" xfId="14" applyNumberFormat="1" applyFont="1" applyFill="1" applyBorder="1" applyProtection="1"/>
    <xf numFmtId="0" fontId="2" fillId="4" borderId="0" xfId="14" applyNumberFormat="1" applyFont="1" applyFill="1" applyBorder="1" applyProtection="1"/>
    <xf numFmtId="0" fontId="2" fillId="4" borderId="5" xfId="14" applyNumberFormat="1" applyFont="1" applyFill="1" applyBorder="1" applyProtection="1"/>
    <xf numFmtId="0" fontId="2" fillId="0" borderId="54" xfId="10" applyBorder="1"/>
    <xf numFmtId="0" fontId="2" fillId="4" borderId="38" xfId="14" applyNumberFormat="1" applyFont="1" applyFill="1" applyBorder="1" applyProtection="1"/>
    <xf numFmtId="0" fontId="2" fillId="4" borderId="39" xfId="14" applyNumberFormat="1" applyFont="1" applyFill="1" applyBorder="1" applyProtection="1"/>
    <xf numFmtId="0" fontId="2" fillId="4" borderId="41" xfId="14" applyNumberFormat="1" applyFont="1" applyFill="1" applyBorder="1" applyProtection="1"/>
    <xf numFmtId="38" fontId="2" fillId="3" borderId="79" xfId="14" applyNumberFormat="1" applyFont="1" applyFill="1" applyBorder="1" applyProtection="1"/>
    <xf numFmtId="0" fontId="2" fillId="0" borderId="121" xfId="10" applyBorder="1"/>
    <xf numFmtId="0" fontId="2" fillId="0" borderId="114" xfId="10" applyBorder="1"/>
    <xf numFmtId="0" fontId="24" fillId="0" borderId="115" xfId="10" applyFont="1" applyBorder="1"/>
    <xf numFmtId="0" fontId="25" fillId="0" borderId="14" xfId="10" applyFont="1" applyBorder="1"/>
    <xf numFmtId="0" fontId="25" fillId="0" borderId="0" xfId="10" applyFont="1"/>
    <xf numFmtId="37" fontId="2" fillId="0" borderId="0" xfId="10" applyNumberFormat="1"/>
    <xf numFmtId="10" fontId="2" fillId="0" borderId="0" xfId="22" applyNumberFormat="1" applyFont="1" applyFill="1" applyBorder="1"/>
    <xf numFmtId="0" fontId="2" fillId="0" borderId="18" xfId="10" applyBorder="1" applyAlignment="1">
      <alignment horizontal="left" indent="1"/>
    </xf>
    <xf numFmtId="0" fontId="2" fillId="4" borderId="6" xfId="14" applyNumberFormat="1" applyFont="1" applyFill="1" applyBorder="1" applyProtection="1"/>
    <xf numFmtId="0" fontId="2" fillId="4" borderId="7" xfId="14" applyNumberFormat="1" applyFont="1" applyFill="1" applyBorder="1" applyProtection="1"/>
    <xf numFmtId="0" fontId="2" fillId="4" borderId="8" xfId="14" applyNumberFormat="1" applyFont="1" applyFill="1" applyBorder="1" applyProtection="1"/>
    <xf numFmtId="0" fontId="2" fillId="4" borderId="82" xfId="14" applyNumberFormat="1" applyFont="1" applyFill="1" applyBorder="1" applyProtection="1"/>
    <xf numFmtId="0" fontId="2" fillId="4" borderId="133" xfId="14" applyNumberFormat="1" applyFont="1" applyFill="1" applyBorder="1" applyProtection="1"/>
    <xf numFmtId="0" fontId="2" fillId="4" borderId="16" xfId="14" applyNumberFormat="1" applyFont="1" applyFill="1" applyBorder="1" applyProtection="1"/>
    <xf numFmtId="0" fontId="2" fillId="4" borderId="33" xfId="14" applyNumberFormat="1" applyFont="1" applyFill="1" applyBorder="1" applyProtection="1"/>
    <xf numFmtId="0" fontId="2" fillId="4" borderId="36" xfId="14" applyNumberFormat="1" applyFont="1" applyFill="1" applyBorder="1" applyProtection="1"/>
    <xf numFmtId="0" fontId="2" fillId="0" borderId="38" xfId="10" applyBorder="1"/>
    <xf numFmtId="0" fontId="2" fillId="5" borderId="6" xfId="10" applyFill="1" applyBorder="1"/>
    <xf numFmtId="0" fontId="2" fillId="5" borderId="7" xfId="10" applyFill="1" applyBorder="1"/>
    <xf numFmtId="0" fontId="2" fillId="5" borderId="8" xfId="10" applyFill="1" applyBorder="1"/>
    <xf numFmtId="0" fontId="2" fillId="5" borderId="82" xfId="10" applyFill="1" applyBorder="1"/>
    <xf numFmtId="0" fontId="2" fillId="5" borderId="0" xfId="10" applyFill="1"/>
    <xf numFmtId="0" fontId="2" fillId="5" borderId="133" xfId="10" applyFill="1" applyBorder="1"/>
    <xf numFmtId="0" fontId="2" fillId="5" borderId="16" xfId="10" applyFill="1" applyBorder="1"/>
    <xf numFmtId="0" fontId="2" fillId="5" borderId="33" xfId="10" applyFill="1" applyBorder="1"/>
    <xf numFmtId="0" fontId="2" fillId="5" borderId="36" xfId="10" applyFill="1" applyBorder="1"/>
    <xf numFmtId="10" fontId="2" fillId="2" borderId="55" xfId="22" applyNumberFormat="1" applyFont="1" applyFill="1" applyBorder="1" applyProtection="1">
      <protection locked="0"/>
    </xf>
    <xf numFmtId="0" fontId="2" fillId="6" borderId="90" xfId="10" applyFill="1" applyBorder="1"/>
    <xf numFmtId="0" fontId="2" fillId="6" borderId="91" xfId="10" applyFill="1" applyBorder="1"/>
    <xf numFmtId="0" fontId="2" fillId="6" borderId="95" xfId="10" applyFill="1" applyBorder="1"/>
    <xf numFmtId="0" fontId="2" fillId="6" borderId="82" xfId="10" applyFill="1" applyBorder="1"/>
    <xf numFmtId="0" fontId="2" fillId="6" borderId="0" xfId="10" applyFill="1"/>
    <xf numFmtId="0" fontId="2" fillId="6" borderId="133" xfId="10" applyFill="1" applyBorder="1"/>
    <xf numFmtId="0" fontId="2" fillId="6" borderId="16" xfId="10" applyFill="1" applyBorder="1"/>
    <xf numFmtId="0" fontId="2" fillId="6" borderId="40" xfId="10" applyFill="1" applyBorder="1"/>
    <xf numFmtId="0" fontId="2" fillId="6" borderId="36" xfId="10" applyFill="1" applyBorder="1"/>
    <xf numFmtId="0" fontId="6" fillId="0" borderId="0" xfId="10" applyFont="1"/>
    <xf numFmtId="0" fontId="4" fillId="0" borderId="0" xfId="10" applyFont="1" applyProtection="1">
      <protection locked="0"/>
    </xf>
    <xf numFmtId="0" fontId="2" fillId="0" borderId="13" xfId="5" applyBorder="1"/>
    <xf numFmtId="0" fontId="4" fillId="0" borderId="100" xfId="5" applyFont="1" applyBorder="1" applyAlignment="1">
      <alignment vertical="top"/>
    </xf>
    <xf numFmtId="0" fontId="4" fillId="0" borderId="100" xfId="5" applyFont="1" applyBorder="1"/>
    <xf numFmtId="0" fontId="4" fillId="0" borderId="14" xfId="5" applyFont="1" applyBorder="1"/>
    <xf numFmtId="0" fontId="4" fillId="0" borderId="6" xfId="5" applyFont="1" applyBorder="1"/>
    <xf numFmtId="0" fontId="4" fillId="0" borderId="7" xfId="5" applyFont="1" applyBorder="1"/>
    <xf numFmtId="0" fontId="4" fillId="0" borderId="7" xfId="5" applyFont="1" applyBorder="1" applyAlignment="1">
      <alignment horizontal="center"/>
    </xf>
    <xf numFmtId="0" fontId="4" fillId="0" borderId="13" xfId="5" applyFont="1" applyBorder="1" applyAlignment="1">
      <alignment horizontal="center" wrapText="1"/>
    </xf>
    <xf numFmtId="0" fontId="4" fillId="0" borderId="18" xfId="5" applyFont="1" applyBorder="1" applyAlignment="1">
      <alignment horizontal="center" wrapText="1"/>
    </xf>
    <xf numFmtId="0" fontId="2" fillId="0" borderId="13" xfId="5" quotePrefix="1" applyBorder="1" applyAlignment="1">
      <alignment horizontal="right"/>
    </xf>
    <xf numFmtId="0" fontId="2" fillId="4" borderId="105" xfId="10" applyFill="1" applyBorder="1"/>
    <xf numFmtId="0" fontId="2" fillId="4" borderId="124" xfId="10" applyFill="1" applyBorder="1"/>
    <xf numFmtId="0" fontId="2" fillId="0" borderId="16" xfId="5" applyBorder="1" applyAlignment="1">
      <alignment horizontal="right"/>
    </xf>
    <xf numFmtId="0" fontId="2" fillId="0" borderId="100" xfId="5" applyBorder="1" applyAlignment="1">
      <alignment horizontal="left" indent="1"/>
    </xf>
    <xf numFmtId="0" fontId="2" fillId="0" borderId="100" xfId="5" applyBorder="1" applyAlignment="1">
      <alignment horizontal="left"/>
    </xf>
    <xf numFmtId="166" fontId="6" fillId="0" borderId="100" xfId="1" applyNumberFormat="1" applyFont="1" applyBorder="1" applyAlignment="1" applyProtection="1"/>
    <xf numFmtId="0" fontId="2" fillId="0" borderId="100" xfId="5" applyBorder="1" applyAlignment="1">
      <alignment horizontal="right"/>
    </xf>
    <xf numFmtId="37" fontId="2" fillId="0" borderId="100" xfId="5" applyNumberFormat="1" applyBorder="1"/>
    <xf numFmtId="37" fontId="2" fillId="2" borderId="16" xfId="5" applyNumberFormat="1" applyFill="1" applyBorder="1" applyProtection="1">
      <protection locked="0"/>
    </xf>
    <xf numFmtId="0" fontId="2" fillId="4" borderId="126" xfId="10" applyFill="1" applyBorder="1"/>
    <xf numFmtId="0" fontId="2" fillId="0" borderId="13" xfId="5" applyBorder="1" applyAlignment="1">
      <alignment horizontal="right"/>
    </xf>
    <xf numFmtId="8" fontId="2" fillId="2" borderId="13" xfId="5" applyNumberFormat="1" applyFill="1" applyBorder="1" applyProtection="1">
      <protection locked="0"/>
    </xf>
    <xf numFmtId="6" fontId="2" fillId="3" borderId="18" xfId="14" applyNumberFormat="1" applyFont="1" applyFill="1" applyBorder="1" applyProtection="1"/>
    <xf numFmtId="37" fontId="2" fillId="2" borderId="18" xfId="23" applyNumberFormat="1" applyFont="1" applyFill="1" applyBorder="1" applyProtection="1">
      <protection locked="0"/>
    </xf>
    <xf numFmtId="0" fontId="2" fillId="0" borderId="16" xfId="5" applyBorder="1"/>
    <xf numFmtId="0" fontId="2" fillId="0" borderId="33" xfId="5" applyBorder="1"/>
    <xf numFmtId="0" fontId="2" fillId="0" borderId="36" xfId="5" applyBorder="1"/>
    <xf numFmtId="0" fontId="2" fillId="0" borderId="13" xfId="16" applyBorder="1" applyAlignment="1">
      <alignment horizontal="centerContinuous"/>
    </xf>
    <xf numFmtId="0" fontId="2" fillId="0" borderId="100" xfId="16" applyBorder="1" applyAlignment="1">
      <alignment horizontal="centerContinuous"/>
    </xf>
    <xf numFmtId="0" fontId="2" fillId="0" borderId="14" xfId="16" applyBorder="1" applyAlignment="1">
      <alignment horizontal="centerContinuous"/>
    </xf>
    <xf numFmtId="0" fontId="4" fillId="0" borderId="6" xfId="16" applyFont="1" applyBorder="1" applyAlignment="1">
      <alignment wrapText="1"/>
    </xf>
    <xf numFmtId="0" fontId="4" fillId="0" borderId="7" xfId="16" applyFont="1" applyBorder="1" applyAlignment="1">
      <alignment wrapText="1"/>
    </xf>
    <xf numFmtId="0" fontId="4" fillId="0" borderId="8" xfId="16" applyFont="1" applyBorder="1" applyAlignment="1">
      <alignment wrapText="1"/>
    </xf>
    <xf numFmtId="0" fontId="4" fillId="0" borderId="12" xfId="16" applyFont="1" applyBorder="1" applyAlignment="1">
      <alignment wrapText="1"/>
    </xf>
    <xf numFmtId="0" fontId="4" fillId="0" borderId="16" xfId="16" applyFont="1" applyBorder="1" applyAlignment="1">
      <alignment horizontal="centerContinuous"/>
    </xf>
    <xf numFmtId="0" fontId="4" fillId="0" borderId="36" xfId="16" applyFont="1" applyBorder="1" applyAlignment="1">
      <alignment horizontal="centerContinuous"/>
    </xf>
    <xf numFmtId="0" fontId="4" fillId="0" borderId="16" xfId="10" applyFont="1" applyBorder="1" applyAlignment="1">
      <alignment horizontal="centerContinuous"/>
    </xf>
    <xf numFmtId="0" fontId="4" fillId="0" borderId="33" xfId="10" applyFont="1" applyBorder="1" applyAlignment="1">
      <alignment horizontal="centerContinuous"/>
    </xf>
    <xf numFmtId="0" fontId="4" fillId="0" borderId="36" xfId="10" applyFont="1" applyBorder="1" applyAlignment="1">
      <alignment horizontal="centerContinuous"/>
    </xf>
    <xf numFmtId="7" fontId="2" fillId="2" borderId="38" xfId="10" applyNumberFormat="1" applyFill="1" applyBorder="1" applyAlignment="1" applyProtection="1">
      <alignment wrapText="1"/>
      <protection locked="0"/>
    </xf>
    <xf numFmtId="164" fontId="2" fillId="2" borderId="18" xfId="10" applyNumberFormat="1" applyFill="1" applyBorder="1" applyProtection="1">
      <protection locked="0"/>
    </xf>
    <xf numFmtId="0" fontId="12" fillId="0" borderId="0" xfId="10" applyFont="1"/>
    <xf numFmtId="0" fontId="12" fillId="0" borderId="0" xfId="10" applyFont="1" applyAlignment="1">
      <alignment horizontal="right"/>
    </xf>
    <xf numFmtId="37" fontId="2" fillId="2" borderId="18" xfId="20" quotePrefix="1" applyFill="1" applyBorder="1" applyAlignment="1" applyProtection="1">
      <alignment horizontal="left"/>
      <protection locked="0"/>
    </xf>
    <xf numFmtId="37" fontId="2" fillId="0" borderId="100" xfId="20" applyBorder="1"/>
    <xf numFmtId="37" fontId="3" fillId="0" borderId="100" xfId="20" applyFont="1" applyBorder="1"/>
    <xf numFmtId="37" fontId="11" fillId="0" borderId="0" xfId="20" applyFont="1" applyAlignment="1">
      <alignment horizontal="center"/>
    </xf>
    <xf numFmtId="0" fontId="18" fillId="0" borderId="0" xfId="10" applyFont="1"/>
    <xf numFmtId="38" fontId="2" fillId="3" borderId="119" xfId="1" applyNumberFormat="1" applyFont="1" applyFill="1" applyBorder="1" applyAlignment="1" applyProtection="1"/>
    <xf numFmtId="38" fontId="2" fillId="3" borderId="134" xfId="1" applyNumberFormat="1" applyFont="1" applyFill="1" applyBorder="1" applyAlignment="1" applyProtection="1"/>
    <xf numFmtId="37" fontId="2" fillId="0" borderId="38" xfId="20" applyBorder="1"/>
    <xf numFmtId="38" fontId="2" fillId="3" borderId="79" xfId="1" applyNumberFormat="1" applyFont="1" applyFill="1" applyBorder="1" applyAlignment="1" applyProtection="1"/>
    <xf numFmtId="38" fontId="2" fillId="2" borderId="61" xfId="1" applyNumberFormat="1" applyFont="1" applyFill="1" applyBorder="1" applyAlignment="1" applyProtection="1">
      <protection locked="0"/>
    </xf>
    <xf numFmtId="38" fontId="2" fillId="2" borderId="38" xfId="1" applyNumberFormat="1" applyFont="1" applyFill="1" applyBorder="1" applyAlignment="1" applyProtection="1">
      <protection locked="0"/>
    </xf>
    <xf numFmtId="37" fontId="2" fillId="0" borderId="57" xfId="20" applyBorder="1" applyAlignment="1">
      <alignment horizontal="left" wrapText="1" indent="1"/>
    </xf>
    <xf numFmtId="38" fontId="2" fillId="2" borderId="121" xfId="1" applyNumberFormat="1" applyFont="1" applyFill="1" applyBorder="1" applyAlignment="1" applyProtection="1">
      <protection locked="0"/>
    </xf>
    <xf numFmtId="37" fontId="2" fillId="0" borderId="35" xfId="20" applyBorder="1" applyAlignment="1">
      <alignment horizontal="left" indent="1"/>
    </xf>
    <xf numFmtId="38" fontId="2" fillId="3" borderId="61" xfId="1" applyNumberFormat="1" applyFont="1" applyFill="1" applyBorder="1" applyAlignment="1" applyProtection="1"/>
    <xf numFmtId="38" fontId="2" fillId="2" borderId="4" xfId="1" applyNumberFormat="1" applyFont="1" applyFill="1" applyBorder="1" applyAlignment="1" applyProtection="1">
      <protection locked="0"/>
    </xf>
    <xf numFmtId="37" fontId="2" fillId="0" borderId="121" xfId="20" applyBorder="1"/>
    <xf numFmtId="0" fontId="2" fillId="5" borderId="55" xfId="1" applyNumberFormat="1" applyFont="1" applyFill="1" applyBorder="1" applyAlignment="1" applyProtection="1"/>
    <xf numFmtId="0" fontId="2" fillId="5" borderId="53" xfId="1" applyNumberFormat="1" applyFont="1" applyFill="1" applyBorder="1" applyAlignment="1" applyProtection="1"/>
    <xf numFmtId="0" fontId="2" fillId="5" borderId="52" xfId="1" applyNumberFormat="1" applyFont="1" applyFill="1" applyBorder="1" applyAlignment="1" applyProtection="1"/>
    <xf numFmtId="38" fontId="2" fillId="3" borderId="101" xfId="1" applyNumberFormat="1" applyFont="1" applyFill="1" applyBorder="1" applyAlignment="1" applyProtection="1"/>
    <xf numFmtId="38" fontId="2" fillId="3" borderId="4" xfId="1" applyNumberFormat="1" applyFont="1" applyFill="1" applyBorder="1" applyAlignment="1" applyProtection="1"/>
    <xf numFmtId="37" fontId="2" fillId="0" borderId="57" xfId="20" applyBorder="1" applyAlignment="1">
      <alignment horizontal="left" indent="1"/>
    </xf>
    <xf numFmtId="38" fontId="2" fillId="3" borderId="135" xfId="1" applyNumberFormat="1" applyFont="1" applyFill="1" applyBorder="1" applyAlignment="1" applyProtection="1"/>
    <xf numFmtId="38" fontId="2" fillId="2" borderId="44" xfId="1" applyNumberFormat="1" applyFont="1" applyFill="1" applyBorder="1" applyAlignment="1" applyProtection="1">
      <protection locked="0"/>
    </xf>
    <xf numFmtId="0" fontId="2" fillId="0" borderId="44" xfId="20" applyNumberFormat="1" applyBorder="1" applyAlignment="1">
      <alignment horizontal="left"/>
    </xf>
    <xf numFmtId="37" fontId="4" fillId="0" borderId="18" xfId="20" applyFont="1" applyBorder="1" applyAlignment="1">
      <alignment horizontal="centerContinuous" wrapText="1"/>
    </xf>
    <xf numFmtId="37" fontId="4" fillId="0" borderId="79" xfId="20" applyFont="1" applyBorder="1" applyAlignment="1">
      <alignment horizontal="centerContinuous" wrapText="1"/>
    </xf>
    <xf numFmtId="37" fontId="4" fillId="0" borderId="52" xfId="20" applyFont="1" applyBorder="1" applyAlignment="1">
      <alignment horizontal="centerContinuous"/>
    </xf>
    <xf numFmtId="0" fontId="6" fillId="0" borderId="0" xfId="10" applyFont="1" applyAlignment="1">
      <alignment horizontal="centerContinuous"/>
    </xf>
    <xf numFmtId="37" fontId="2" fillId="3" borderId="134" xfId="1" applyNumberFormat="1" applyFont="1" applyFill="1" applyBorder="1" applyAlignment="1" applyProtection="1"/>
    <xf numFmtId="166" fontId="2" fillId="4" borderId="18" xfId="1" applyNumberFormat="1" applyFont="1" applyFill="1" applyBorder="1" applyAlignment="1" applyProtection="1">
      <alignment horizontal="centerContinuous"/>
    </xf>
    <xf numFmtId="37" fontId="2" fillId="3" borderId="123" xfId="1" applyNumberFormat="1" applyFont="1" applyFill="1" applyBorder="1" applyAlignment="1" applyProtection="1"/>
    <xf numFmtId="37" fontId="2" fillId="0" borderId="46" xfId="24" applyBorder="1" applyAlignment="1">
      <alignment horizontal="right"/>
    </xf>
    <xf numFmtId="37" fontId="4" fillId="0" borderId="43" xfId="24" applyFont="1" applyBorder="1" applyAlignment="1">
      <alignment horizontal="centerContinuous"/>
    </xf>
    <xf numFmtId="0" fontId="2" fillId="2" borderId="49" xfId="5" applyFill="1" applyBorder="1" applyAlignment="1" applyProtection="1">
      <alignment wrapText="1"/>
      <protection locked="0"/>
    </xf>
    <xf numFmtId="37" fontId="4" fillId="0" borderId="103" xfId="24" applyFont="1" applyBorder="1" applyAlignment="1">
      <alignment horizontal="center" wrapText="1"/>
    </xf>
    <xf numFmtId="37" fontId="4" fillId="0" borderId="59" xfId="24" applyFont="1" applyBorder="1" applyAlignment="1">
      <alignment horizontal="center" wrapText="1"/>
    </xf>
    <xf numFmtId="37" fontId="4" fillId="0" borderId="59" xfId="24" applyFont="1" applyBorder="1" applyAlignment="1">
      <alignment horizontal="center"/>
    </xf>
    <xf numFmtId="37" fontId="4" fillId="0" borderId="109" xfId="24" applyFont="1" applyBorder="1" applyAlignment="1">
      <alignment horizontal="center"/>
    </xf>
    <xf numFmtId="0" fontId="12" fillId="0" borderId="0" xfId="10" applyFont="1" applyBorder="1" applyAlignment="1">
      <alignment horizontal="right"/>
    </xf>
    <xf numFmtId="37" fontId="12" fillId="0" borderId="0" xfId="10" applyNumberFormat="1" applyFont="1" applyBorder="1"/>
    <xf numFmtId="14" fontId="4" fillId="0" borderId="41" xfId="10" applyNumberFormat="1" applyFont="1" applyBorder="1"/>
    <xf numFmtId="0" fontId="16" fillId="0" borderId="13" xfId="10" quotePrefix="1" applyFont="1" applyBorder="1" applyAlignment="1">
      <alignment vertical="top"/>
    </xf>
    <xf numFmtId="0" fontId="16" fillId="0" borderId="100" xfId="10" applyFont="1" applyBorder="1" applyAlignment="1">
      <alignment vertical="top"/>
    </xf>
    <xf numFmtId="0" fontId="16" fillId="0" borderId="136" xfId="10" applyFont="1" applyBorder="1" applyAlignment="1">
      <alignment vertical="top"/>
    </xf>
    <xf numFmtId="0" fontId="16" fillId="0" borderId="100" xfId="10" quotePrefix="1" applyFont="1" applyBorder="1" applyAlignment="1">
      <alignment horizontal="right" vertical="top"/>
    </xf>
    <xf numFmtId="0" fontId="2" fillId="0" borderId="100" xfId="10" quotePrefix="1" applyBorder="1" applyAlignment="1">
      <alignment vertical="top"/>
    </xf>
    <xf numFmtId="0" fontId="2" fillId="0" borderId="100" xfId="10" quotePrefix="1" applyBorder="1" applyAlignment="1">
      <alignment horizontal="right" vertical="top"/>
    </xf>
    <xf numFmtId="0" fontId="2" fillId="0" borderId="100" xfId="10" applyBorder="1" applyAlignment="1">
      <alignment horizontal="justify" vertical="top" wrapText="1"/>
    </xf>
    <xf numFmtId="0" fontId="2" fillId="0" borderId="100" xfId="10" applyBorder="1" applyAlignment="1">
      <alignment horizontal="justify" vertical="top"/>
    </xf>
    <xf numFmtId="0" fontId="2" fillId="2" borderId="100" xfId="10" applyFill="1" applyBorder="1" applyAlignment="1">
      <alignment horizontal="left"/>
    </xf>
    <xf numFmtId="0" fontId="2" fillId="2" borderId="100" xfId="10" applyFill="1" applyBorder="1" applyAlignment="1" applyProtection="1">
      <alignment horizontal="left"/>
      <protection locked="0"/>
    </xf>
    <xf numFmtId="0" fontId="2" fillId="2" borderId="136" xfId="10" applyFill="1" applyBorder="1" applyAlignment="1" applyProtection="1">
      <alignment horizontal="left"/>
      <protection locked="0"/>
    </xf>
    <xf numFmtId="0" fontId="2" fillId="0" borderId="136" xfId="10" applyBorder="1"/>
    <xf numFmtId="0" fontId="4" fillId="0" borderId="41" xfId="10" applyFont="1" applyBorder="1" applyAlignment="1">
      <alignment horizontal="center" wrapText="1"/>
    </xf>
    <xf numFmtId="7" fontId="2" fillId="2" borderId="49" xfId="25" applyNumberFormat="1" applyFont="1" applyFill="1" applyBorder="1" applyAlignment="1" applyProtection="1">
      <alignment vertical="top" wrapText="1"/>
      <protection locked="0"/>
    </xf>
    <xf numFmtId="37" fontId="2" fillId="3" borderId="61" xfId="1" applyNumberFormat="1" applyFont="1" applyFill="1" applyBorder="1" applyAlignment="1" applyProtection="1"/>
    <xf numFmtId="37" fontId="2" fillId="2" borderId="58" xfId="1" applyNumberFormat="1" applyFont="1" applyFill="1" applyBorder="1" applyAlignment="1" applyProtection="1">
      <alignment wrapText="1"/>
      <protection locked="0"/>
    </xf>
    <xf numFmtId="37" fontId="2" fillId="3" borderId="111" xfId="1" applyNumberFormat="1" applyFont="1" applyFill="1" applyBorder="1" applyAlignment="1" applyProtection="1"/>
    <xf numFmtId="0" fontId="2" fillId="0" borderId="5" xfId="10" applyBorder="1" applyAlignment="1">
      <alignment horizontal="right"/>
    </xf>
    <xf numFmtId="37" fontId="2" fillId="3" borderId="60" xfId="1" applyNumberFormat="1" applyFont="1" applyFill="1" applyBorder="1" applyAlignment="1" applyProtection="1"/>
    <xf numFmtId="0" fontId="2" fillId="4" borderId="33" xfId="10" applyFill="1" applyBorder="1"/>
    <xf numFmtId="37" fontId="2" fillId="3" borderId="138" xfId="1" applyNumberFormat="1" applyFont="1" applyFill="1" applyBorder="1" applyAlignment="1" applyProtection="1"/>
    <xf numFmtId="0" fontId="2" fillId="4" borderId="8" xfId="10" applyFill="1" applyBorder="1"/>
    <xf numFmtId="37" fontId="2" fillId="3" borderId="139" xfId="1" applyNumberFormat="1" applyFont="1" applyFill="1" applyBorder="1" applyAlignment="1" applyProtection="1"/>
    <xf numFmtId="0" fontId="2" fillId="0" borderId="13" xfId="10" applyBorder="1" applyAlignment="1">
      <alignment horizontal="left" indent="1"/>
    </xf>
    <xf numFmtId="0" fontId="2" fillId="0" borderId="140" xfId="10" applyBorder="1" applyAlignment="1">
      <alignment horizontal="left" indent="1"/>
    </xf>
    <xf numFmtId="0" fontId="2" fillId="0" borderId="140" xfId="10" applyBorder="1"/>
    <xf numFmtId="0" fontId="2" fillId="4" borderId="32" xfId="10" applyFill="1" applyBorder="1"/>
    <xf numFmtId="37" fontId="2" fillId="2" borderId="139" xfId="1" applyNumberFormat="1" applyFont="1" applyFill="1" applyBorder="1" applyAlignment="1" applyProtection="1">
      <alignment wrapText="1"/>
      <protection locked="0"/>
    </xf>
    <xf numFmtId="0" fontId="2" fillId="0" borderId="100" xfId="10" applyBorder="1" applyAlignment="1">
      <alignment horizontal="left" indent="1"/>
    </xf>
    <xf numFmtId="37" fontId="2" fillId="2" borderId="12" xfId="1" applyNumberFormat="1" applyFont="1" applyFill="1" applyBorder="1" applyAlignment="1" applyProtection="1">
      <alignment wrapText="1"/>
      <protection locked="0"/>
    </xf>
    <xf numFmtId="0" fontId="2" fillId="4" borderId="13" xfId="10" applyFill="1" applyBorder="1"/>
    <xf numFmtId="0" fontId="2" fillId="4" borderId="14" xfId="10" applyFill="1" applyBorder="1"/>
    <xf numFmtId="0" fontId="3" fillId="0" borderId="13" xfId="10" applyFont="1" applyBorder="1"/>
    <xf numFmtId="0" fontId="2" fillId="4" borderId="68" xfId="10" applyFill="1" applyBorder="1"/>
    <xf numFmtId="0" fontId="2" fillId="4" borderId="15" xfId="10" applyFill="1" applyBorder="1"/>
    <xf numFmtId="37" fontId="2" fillId="2" borderId="36" xfId="1" applyNumberFormat="1" applyFont="1" applyFill="1" applyBorder="1" applyAlignment="1" applyProtection="1">
      <alignment wrapText="1"/>
      <protection locked="0"/>
    </xf>
    <xf numFmtId="37" fontId="2" fillId="2" borderId="72" xfId="1" applyNumberFormat="1" applyFont="1" applyFill="1" applyBorder="1" applyProtection="1">
      <protection locked="0"/>
    </xf>
    <xf numFmtId="0" fontId="16" fillId="0" borderId="13" xfId="10" applyFont="1" applyBorder="1" applyAlignment="1">
      <alignment horizontal="left" indent="1"/>
    </xf>
    <xf numFmtId="0" fontId="16" fillId="0" borderId="100" xfId="10" applyFont="1" applyBorder="1"/>
    <xf numFmtId="37" fontId="2" fillId="3" borderId="72" xfId="1" applyNumberFormat="1" applyFont="1" applyFill="1" applyBorder="1" applyAlignment="1" applyProtection="1"/>
    <xf numFmtId="0" fontId="2" fillId="0" borderId="6" xfId="10" applyBorder="1"/>
    <xf numFmtId="10" fontId="2" fillId="2" borderId="68" xfId="2" applyNumberFormat="1" applyFont="1" applyFill="1" applyBorder="1" applyAlignment="1" applyProtection="1">
      <alignment horizontal="center"/>
      <protection locked="0"/>
    </xf>
    <xf numFmtId="0" fontId="2" fillId="0" borderId="8" xfId="10" applyBorder="1"/>
    <xf numFmtId="37" fontId="2" fillId="3" borderId="12" xfId="1" applyNumberFormat="1" applyFont="1" applyFill="1" applyBorder="1" applyAlignment="1" applyProtection="1"/>
    <xf numFmtId="0" fontId="2" fillId="4" borderId="18" xfId="10" applyFill="1" applyBorder="1"/>
    <xf numFmtId="37" fontId="2" fillId="2" borderId="18" xfId="14" applyNumberFormat="1" applyFont="1" applyFill="1" applyBorder="1" applyProtection="1">
      <protection locked="0"/>
    </xf>
    <xf numFmtId="49" fontId="2" fillId="0" borderId="7" xfId="16" applyNumberFormat="1" applyBorder="1" applyAlignment="1">
      <alignment horizontal="right"/>
    </xf>
    <xf numFmtId="0" fontId="2" fillId="4" borderId="12" xfId="10" applyFill="1" applyBorder="1"/>
    <xf numFmtId="0" fontId="11" fillId="0" borderId="93" xfId="16" applyFont="1" applyBorder="1"/>
    <xf numFmtId="49" fontId="2" fillId="0" borderId="40" xfId="16" applyNumberFormat="1" applyBorder="1" applyAlignment="1">
      <alignment vertical="top"/>
    </xf>
    <xf numFmtId="0" fontId="11" fillId="0" borderId="40" xfId="16" applyFont="1" applyBorder="1" applyAlignment="1">
      <alignment horizontal="left"/>
    </xf>
    <xf numFmtId="0" fontId="18" fillId="0" borderId="40" xfId="16" applyFont="1" applyBorder="1"/>
    <xf numFmtId="0" fontId="11" fillId="0" borderId="40" xfId="10" applyFont="1" applyBorder="1"/>
    <xf numFmtId="0" fontId="11" fillId="0" borderId="141" xfId="16" applyFont="1" applyBorder="1"/>
    <xf numFmtId="0" fontId="11" fillId="4" borderId="15" xfId="10" applyFont="1" applyFill="1" applyBorder="1"/>
    <xf numFmtId="37" fontId="2" fillId="2" borderId="15" xfId="14" applyNumberFormat="1" applyFont="1" applyFill="1" applyBorder="1" applyProtection="1">
      <protection locked="0"/>
    </xf>
    <xf numFmtId="37" fontId="2" fillId="2" borderId="18" xfId="16" applyNumberFormat="1" applyFill="1" applyBorder="1" applyProtection="1">
      <protection locked="0"/>
    </xf>
    <xf numFmtId="37" fontId="2" fillId="3" borderId="18" xfId="14" applyNumberFormat="1" applyFont="1" applyFill="1" applyBorder="1"/>
    <xf numFmtId="37" fontId="2" fillId="3" borderId="15" xfId="14" applyNumberFormat="1" applyFont="1" applyFill="1" applyBorder="1"/>
    <xf numFmtId="0" fontId="11" fillId="0" borderId="13" xfId="10" applyFont="1" applyBorder="1"/>
    <xf numFmtId="0" fontId="11" fillId="0" borderId="100" xfId="10" applyFont="1" applyBorder="1"/>
    <xf numFmtId="0" fontId="11" fillId="0" borderId="14" xfId="10" applyFont="1" applyBorder="1"/>
    <xf numFmtId="37" fontId="4" fillId="0" borderId="18" xfId="19" applyFont="1" applyBorder="1" applyAlignment="1">
      <alignment horizontal="centerContinuous"/>
    </xf>
    <xf numFmtId="37" fontId="4" fillId="0" borderId="0" xfId="19" applyFont="1" applyAlignment="1">
      <alignment horizontal="centerContinuous"/>
    </xf>
    <xf numFmtId="37" fontId="4" fillId="0" borderId="4" xfId="19" applyFont="1" applyBorder="1" applyAlignment="1">
      <alignment horizontal="centerContinuous"/>
    </xf>
    <xf numFmtId="37" fontId="4" fillId="0" borderId="14" xfId="19" applyFont="1" applyBorder="1"/>
    <xf numFmtId="37" fontId="4" fillId="0" borderId="53" xfId="19" applyFont="1" applyBorder="1" applyAlignment="1">
      <alignment horizontal="centerContinuous"/>
    </xf>
    <xf numFmtId="0" fontId="4" fillId="0" borderId="53" xfId="10" applyFont="1" applyBorder="1" applyAlignment="1">
      <alignment horizontal="centerContinuous"/>
    </xf>
    <xf numFmtId="0" fontId="4" fillId="0" borderId="55" xfId="10" applyFont="1" applyBorder="1" applyAlignment="1">
      <alignment horizontal="centerContinuous"/>
    </xf>
    <xf numFmtId="37" fontId="4" fillId="0" borderId="40" xfId="19" applyFont="1" applyBorder="1" applyAlignment="1">
      <alignment horizontal="left" indent="1"/>
    </xf>
    <xf numFmtId="37" fontId="11" fillId="0" borderId="40" xfId="19" applyFont="1" applyBorder="1"/>
    <xf numFmtId="37" fontId="4" fillId="0" borderId="40" xfId="19" applyFont="1" applyBorder="1"/>
    <xf numFmtId="37" fontId="4" fillId="0" borderId="141" xfId="19" applyFont="1" applyBorder="1"/>
    <xf numFmtId="37" fontId="2" fillId="2" borderId="40" xfId="19" applyFill="1" applyBorder="1" applyProtection="1">
      <protection locked="0"/>
    </xf>
    <xf numFmtId="37" fontId="4" fillId="0" borderId="100" xfId="19" applyFont="1" applyBorder="1"/>
    <xf numFmtId="37" fontId="2" fillId="0" borderId="40" xfId="19" applyBorder="1" applyAlignment="1">
      <alignment horizontal="right"/>
    </xf>
    <xf numFmtId="37" fontId="2" fillId="0" borderId="93" xfId="19" applyBorder="1"/>
    <xf numFmtId="37" fontId="2" fillId="0" borderId="93" xfId="19" applyBorder="1" applyAlignment="1">
      <alignment horizontal="right"/>
    </xf>
    <xf numFmtId="37" fontId="2" fillId="0" borderId="52" xfId="19" applyBorder="1" applyAlignment="1">
      <alignment horizontal="right"/>
    </xf>
    <xf numFmtId="37" fontId="2" fillId="0" borderId="13" xfId="19" applyBorder="1"/>
    <xf numFmtId="37" fontId="2" fillId="0" borderId="13" xfId="19" applyBorder="1" applyAlignment="1">
      <alignment horizontal="right"/>
    </xf>
    <xf numFmtId="37" fontId="4" fillId="2" borderId="40" xfId="19" applyFont="1" applyFill="1" applyBorder="1" applyAlignment="1" applyProtection="1">
      <alignment wrapText="1"/>
      <protection locked="0"/>
    </xf>
    <xf numFmtId="0" fontId="4" fillId="2" borderId="40" xfId="10" applyFont="1" applyFill="1" applyBorder="1" applyAlignment="1" applyProtection="1">
      <alignment wrapText="1"/>
      <protection locked="0"/>
    </xf>
    <xf numFmtId="0" fontId="2" fillId="0" borderId="0" xfId="10" applyAlignment="1">
      <alignment horizontal="center"/>
    </xf>
    <xf numFmtId="37" fontId="4" fillId="0" borderId="128" xfId="19" applyFont="1" applyBorder="1"/>
    <xf numFmtId="37" fontId="4" fillId="0" borderId="86" xfId="19" applyFont="1" applyBorder="1"/>
    <xf numFmtId="37" fontId="4" fillId="0" borderId="43" xfId="19" applyFont="1" applyBorder="1" applyAlignment="1">
      <alignment horizontal="centerContinuous"/>
    </xf>
    <xf numFmtId="0" fontId="4" fillId="0" borderId="43" xfId="10" applyFont="1" applyBorder="1" applyAlignment="1">
      <alignment horizontal="centerContinuous"/>
    </xf>
    <xf numFmtId="0" fontId="4" fillId="0" borderId="46" xfId="10" applyFont="1" applyBorder="1" applyAlignment="1">
      <alignment horizontal="centerContinuous"/>
    </xf>
    <xf numFmtId="37" fontId="11" fillId="0" borderId="104" xfId="19" applyFont="1" applyBorder="1" applyAlignment="1">
      <alignment horizontal="center" wrapText="1"/>
    </xf>
    <xf numFmtId="37" fontId="4" fillId="0" borderId="128" xfId="19" applyFont="1" applyBorder="1" applyAlignment="1">
      <alignment horizontal="left" indent="1"/>
    </xf>
    <xf numFmtId="37" fontId="11" fillId="0" borderId="84" xfId="19" applyFont="1" applyBorder="1"/>
    <xf numFmtId="37" fontId="11" fillId="5" borderId="128" xfId="19" applyFont="1" applyFill="1" applyBorder="1"/>
    <xf numFmtId="37" fontId="11" fillId="5" borderId="84" xfId="19" applyFont="1" applyFill="1" applyBorder="1"/>
    <xf numFmtId="37" fontId="11" fillId="5" borderId="86" xfId="19" applyFont="1" applyFill="1" applyBorder="1"/>
    <xf numFmtId="37" fontId="2" fillId="0" borderId="142" xfId="19" applyBorder="1" applyAlignment="1">
      <alignment horizontal="right"/>
    </xf>
    <xf numFmtId="37" fontId="2" fillId="0" borderId="144" xfId="19" applyBorder="1" applyAlignment="1">
      <alignment horizontal="right"/>
    </xf>
    <xf numFmtId="37" fontId="2" fillId="0" borderId="147" xfId="19" applyBorder="1" applyAlignment="1">
      <alignment horizontal="right"/>
    </xf>
    <xf numFmtId="37" fontId="4" fillId="0" borderId="148" xfId="19" applyFont="1" applyBorder="1"/>
    <xf numFmtId="37" fontId="2" fillId="0" borderId="86" xfId="19" applyBorder="1"/>
    <xf numFmtId="37" fontId="2" fillId="0" borderId="150" xfId="19" applyBorder="1" applyAlignment="1">
      <alignment horizontal="right"/>
    </xf>
    <xf numFmtId="37" fontId="4" fillId="0" borderId="151" xfId="19" applyFont="1" applyBorder="1" applyAlignment="1">
      <alignment horizontal="left" indent="1"/>
    </xf>
    <xf numFmtId="37" fontId="11" fillId="5" borderId="151" xfId="19" applyFont="1" applyFill="1" applyBorder="1"/>
    <xf numFmtId="37" fontId="2" fillId="0" borderId="153" xfId="19" applyBorder="1" applyAlignment="1">
      <alignment horizontal="right"/>
    </xf>
    <xf numFmtId="37" fontId="2" fillId="0" borderId="156" xfId="19" applyBorder="1" applyAlignment="1">
      <alignment horizontal="right"/>
    </xf>
    <xf numFmtId="37" fontId="2" fillId="0" borderId="157" xfId="19" applyBorder="1" applyAlignment="1">
      <alignment horizontal="right"/>
    </xf>
    <xf numFmtId="37" fontId="2" fillId="0" borderId="157" xfId="19" applyBorder="1"/>
    <xf numFmtId="37" fontId="2" fillId="0" borderId="18" xfId="19" quotePrefix="1" applyBorder="1" applyAlignment="1">
      <alignment horizontal="center"/>
    </xf>
    <xf numFmtId="37" fontId="2" fillId="0" borderId="158" xfId="19" applyBorder="1"/>
    <xf numFmtId="37" fontId="2" fillId="0" borderId="159" xfId="19" applyBorder="1"/>
    <xf numFmtId="37" fontId="2" fillId="0" borderId="18" xfId="19" applyBorder="1" applyAlignment="1">
      <alignment horizontal="center"/>
    </xf>
    <xf numFmtId="37" fontId="2" fillId="0" borderId="18" xfId="19" applyBorder="1" applyAlignment="1">
      <alignment horizontal="right"/>
    </xf>
    <xf numFmtId="37" fontId="2" fillId="0" borderId="158" xfId="19" applyBorder="1" applyAlignment="1">
      <alignment horizontal="right"/>
    </xf>
    <xf numFmtId="37" fontId="2" fillId="0" borderId="162" xfId="19" applyBorder="1"/>
    <xf numFmtId="37" fontId="2" fillId="0" borderId="162" xfId="19" applyBorder="1" applyAlignment="1">
      <alignment horizontal="right"/>
    </xf>
    <xf numFmtId="37" fontId="2" fillId="0" borderId="163" xfId="19" applyBorder="1"/>
    <xf numFmtId="37" fontId="2" fillId="0" borderId="165" xfId="19" applyBorder="1" applyAlignment="1">
      <alignment horizontal="left" indent="1"/>
    </xf>
    <xf numFmtId="37" fontId="4" fillId="0" borderId="0" xfId="19" applyFont="1" applyAlignment="1">
      <alignment wrapText="1"/>
    </xf>
    <xf numFmtId="0" fontId="4" fillId="0" borderId="0" xfId="10" applyFont="1" applyAlignment="1">
      <alignment wrapText="1"/>
    </xf>
    <xf numFmtId="0" fontId="4" fillId="0" borderId="162" xfId="10" applyFont="1" applyBorder="1" applyAlignment="1">
      <alignment wrapText="1"/>
    </xf>
    <xf numFmtId="37" fontId="16" fillId="0" borderId="0" xfId="19" applyFont="1"/>
    <xf numFmtId="0" fontId="4" fillId="2" borderId="40" xfId="10" applyFont="1" applyFill="1" applyBorder="1" applyProtection="1">
      <protection locked="0"/>
    </xf>
    <xf numFmtId="0" fontId="4" fillId="0" borderId="40" xfId="10" applyFont="1" applyBorder="1" applyAlignment="1">
      <alignment wrapText="1"/>
    </xf>
    <xf numFmtId="37" fontId="4" fillId="0" borderId="167" xfId="19" applyFont="1" applyBorder="1"/>
    <xf numFmtId="37" fontId="4" fillId="0" borderId="158" xfId="19" applyFont="1" applyBorder="1" applyAlignment="1">
      <alignment horizontal="centerContinuous"/>
    </xf>
    <xf numFmtId="0" fontId="4" fillId="0" borderId="158" xfId="10" applyFont="1" applyBorder="1" applyAlignment="1">
      <alignment horizontal="centerContinuous"/>
    </xf>
    <xf numFmtId="0" fontId="4" fillId="0" borderId="159" xfId="10" applyFont="1" applyBorder="1" applyAlignment="1">
      <alignment horizontal="centerContinuous"/>
    </xf>
    <xf numFmtId="37" fontId="11" fillId="0" borderId="168" xfId="19" applyFont="1" applyBorder="1" applyAlignment="1">
      <alignment horizontal="center" wrapText="1"/>
    </xf>
    <xf numFmtId="37" fontId="4" fillId="0" borderId="167" xfId="19" applyFont="1" applyBorder="1" applyAlignment="1">
      <alignment horizontal="left" indent="1"/>
    </xf>
    <xf numFmtId="37" fontId="11" fillId="5" borderId="40" xfId="19" applyFont="1" applyFill="1" applyBorder="1"/>
    <xf numFmtId="37" fontId="11" fillId="5" borderId="169" xfId="19" applyFont="1" applyFill="1" applyBorder="1"/>
    <xf numFmtId="37" fontId="2" fillId="0" borderId="171" xfId="19" applyBorder="1" applyAlignment="1">
      <alignment horizontal="right"/>
    </xf>
    <xf numFmtId="37" fontId="2" fillId="0" borderId="174" xfId="19" applyBorder="1" applyAlignment="1">
      <alignment horizontal="right"/>
    </xf>
    <xf numFmtId="37" fontId="4" fillId="0" borderId="176" xfId="19" applyFont="1" applyBorder="1"/>
    <xf numFmtId="37" fontId="2" fillId="0" borderId="178" xfId="19" applyBorder="1" applyAlignment="1">
      <alignment horizontal="right"/>
    </xf>
    <xf numFmtId="37" fontId="4" fillId="0" borderId="179" xfId="19" applyFont="1" applyBorder="1" applyAlignment="1">
      <alignment horizontal="left" indent="1"/>
    </xf>
    <xf numFmtId="37" fontId="11" fillId="5" borderId="180" xfId="19" applyFont="1" applyFill="1" applyBorder="1"/>
    <xf numFmtId="37" fontId="2" fillId="0" borderId="182" xfId="19" applyBorder="1" applyAlignment="1">
      <alignment horizontal="right"/>
    </xf>
    <xf numFmtId="37" fontId="2" fillId="0" borderId="185" xfId="19" applyBorder="1" applyAlignment="1">
      <alignment horizontal="right"/>
    </xf>
    <xf numFmtId="37" fontId="2" fillId="0" borderId="187" xfId="19" applyBorder="1" applyAlignment="1">
      <alignment horizontal="right"/>
    </xf>
    <xf numFmtId="37" fontId="2" fillId="0" borderId="187" xfId="19" applyBorder="1"/>
    <xf numFmtId="37" fontId="2" fillId="0" borderId="188" xfId="19" applyBorder="1"/>
    <xf numFmtId="37" fontId="2" fillId="0" borderId="189" xfId="19" applyBorder="1"/>
    <xf numFmtId="37" fontId="2" fillId="0" borderId="188" xfId="19" applyBorder="1" applyAlignment="1">
      <alignment horizontal="right"/>
    </xf>
    <xf numFmtId="37" fontId="2" fillId="0" borderId="192" xfId="19" applyBorder="1"/>
    <xf numFmtId="37" fontId="2" fillId="0" borderId="192" xfId="19" applyBorder="1" applyAlignment="1">
      <alignment horizontal="right"/>
    </xf>
    <xf numFmtId="37" fontId="2" fillId="0" borderId="193" xfId="19" applyBorder="1"/>
    <xf numFmtId="0" fontId="4" fillId="0" borderId="192" xfId="10" applyFont="1" applyBorder="1" applyAlignment="1">
      <alignment wrapText="1"/>
    </xf>
    <xf numFmtId="0" fontId="2" fillId="0" borderId="196" xfId="9" applyBorder="1" applyAlignment="1">
      <alignment horizontal="right" vertical="center"/>
    </xf>
    <xf numFmtId="37" fontId="2" fillId="4" borderId="54" xfId="10" applyNumberFormat="1" applyFill="1" applyBorder="1"/>
    <xf numFmtId="37" fontId="2" fillId="4" borderId="49" xfId="10" applyNumberFormat="1" applyFill="1" applyBorder="1"/>
    <xf numFmtId="0" fontId="2" fillId="0" borderId="15" xfId="10" applyBorder="1" applyAlignment="1">
      <alignment horizontal="center"/>
    </xf>
    <xf numFmtId="0" fontId="2" fillId="0" borderId="12" xfId="10" applyBorder="1" applyAlignment="1">
      <alignment horizontal="center"/>
    </xf>
    <xf numFmtId="0" fontId="4" fillId="0" borderId="190" xfId="10" applyFont="1" applyBorder="1"/>
    <xf numFmtId="0" fontId="2" fillId="0" borderId="188" xfId="10" applyBorder="1" applyAlignment="1">
      <alignment vertical="center"/>
    </xf>
    <xf numFmtId="0" fontId="4" fillId="0" borderId="14" xfId="10" applyFont="1" applyBorder="1" applyAlignment="1">
      <alignment horizontal="centerContinuous"/>
    </xf>
    <xf numFmtId="0" fontId="4" fillId="0" borderId="13" xfId="10" applyFont="1" applyBorder="1" applyAlignment="1">
      <alignment horizontal="centerContinuous"/>
    </xf>
    <xf numFmtId="37" fontId="2" fillId="3" borderId="202" xfId="1" applyNumberFormat="1" applyFont="1" applyFill="1" applyBorder="1" applyProtection="1"/>
    <xf numFmtId="37" fontId="2" fillId="2" borderId="202" xfId="1" applyNumberFormat="1" applyFont="1" applyFill="1" applyBorder="1" applyProtection="1">
      <protection locked="0"/>
    </xf>
    <xf numFmtId="0" fontId="2" fillId="4" borderId="202" xfId="10" applyFill="1" applyBorder="1"/>
    <xf numFmtId="37" fontId="2" fillId="2" borderId="189" xfId="1" applyNumberFormat="1" applyFont="1" applyFill="1" applyBorder="1" applyProtection="1">
      <protection locked="0"/>
    </xf>
    <xf numFmtId="0" fontId="2" fillId="0" borderId="91" xfId="10" applyBorder="1" applyAlignment="1">
      <alignment vertical="center"/>
    </xf>
    <xf numFmtId="0" fontId="2" fillId="0" borderId="84" xfId="10" applyBorder="1" applyAlignment="1">
      <alignment vertical="center"/>
    </xf>
    <xf numFmtId="0" fontId="2" fillId="0" borderId="84" xfId="10" applyBorder="1" applyAlignment="1">
      <alignment vertical="top"/>
    </xf>
    <xf numFmtId="0" fontId="2" fillId="0" borderId="84" xfId="10" applyBorder="1" applyAlignment="1">
      <alignment horizontal="right" vertical="top"/>
    </xf>
    <xf numFmtId="0" fontId="2" fillId="0" borderId="102" xfId="10" applyBorder="1" applyAlignment="1">
      <alignment vertical="top"/>
    </xf>
    <xf numFmtId="37" fontId="2" fillId="2" borderId="18" xfId="10" applyNumberFormat="1" applyFill="1" applyBorder="1" applyProtection="1">
      <protection locked="0"/>
    </xf>
    <xf numFmtId="164" fontId="2" fillId="2" borderId="18" xfId="1" applyNumberFormat="1" applyFont="1" applyFill="1" applyBorder="1" applyAlignment="1" applyProtection="1">
      <alignment horizontal="center" wrapText="1"/>
      <protection locked="0"/>
    </xf>
    <xf numFmtId="0" fontId="2" fillId="0" borderId="84" xfId="10" applyBorder="1" applyAlignment="1">
      <alignment horizontal="center" wrapText="1"/>
    </xf>
    <xf numFmtId="37" fontId="2" fillId="2" borderId="18" xfId="1" applyNumberFormat="1" applyFont="1" applyFill="1" applyBorder="1" applyAlignment="1" applyProtection="1">
      <alignment horizontal="center" wrapText="1"/>
      <protection locked="0"/>
    </xf>
    <xf numFmtId="0" fontId="2" fillId="0" borderId="13" xfId="10" applyBorder="1" applyAlignment="1">
      <alignment vertical="top"/>
    </xf>
    <xf numFmtId="0" fontId="2" fillId="0" borderId="86" xfId="10" applyBorder="1" applyAlignment="1">
      <alignment horizontal="center" wrapText="1"/>
    </xf>
    <xf numFmtId="0" fontId="2" fillId="0" borderId="33" xfId="10" applyBorder="1"/>
    <xf numFmtId="37" fontId="2" fillId="3" borderId="123" xfId="1" applyNumberFormat="1" applyFont="1" applyFill="1" applyBorder="1" applyProtection="1"/>
    <xf numFmtId="0" fontId="2" fillId="0" borderId="115" xfId="10" applyBorder="1" applyAlignment="1">
      <alignment horizontal="left"/>
    </xf>
    <xf numFmtId="0" fontId="2" fillId="0" borderId="187" xfId="10" applyBorder="1" applyAlignment="1">
      <alignment horizontal="left"/>
    </xf>
    <xf numFmtId="0" fontId="2" fillId="0" borderId="201" xfId="10" quotePrefix="1" applyBorder="1" applyAlignment="1">
      <alignment horizontal="right"/>
    </xf>
    <xf numFmtId="5" fontId="2" fillId="0" borderId="49" xfId="1" applyNumberFormat="1" applyFont="1" applyFill="1" applyBorder="1" applyProtection="1"/>
    <xf numFmtId="0" fontId="2" fillId="0" borderId="188" xfId="10" applyBorder="1"/>
    <xf numFmtId="0" fontId="2" fillId="0" borderId="188" xfId="10" quotePrefix="1" applyBorder="1" applyAlignment="1">
      <alignment horizontal="right"/>
    </xf>
    <xf numFmtId="37" fontId="2" fillId="3" borderId="49" xfId="1" applyNumberFormat="1" applyFont="1" applyFill="1" applyBorder="1" applyProtection="1"/>
    <xf numFmtId="0" fontId="2" fillId="0" borderId="198" xfId="10" applyBorder="1"/>
    <xf numFmtId="0" fontId="2" fillId="0" borderId="198" xfId="10" quotePrefix="1" applyBorder="1" applyAlignment="1">
      <alignment horizontal="right"/>
    </xf>
    <xf numFmtId="37" fontId="2" fillId="3" borderId="204" xfId="10" applyNumberFormat="1" applyFill="1" applyBorder="1"/>
    <xf numFmtId="37" fontId="2" fillId="2" borderId="202" xfId="10" applyNumberFormat="1" applyFill="1" applyBorder="1" applyProtection="1">
      <protection locked="0"/>
    </xf>
    <xf numFmtId="37" fontId="2" fillId="3" borderId="111" xfId="10" applyNumberFormat="1" applyFill="1" applyBorder="1" applyAlignment="1">
      <alignment horizontal="right"/>
    </xf>
    <xf numFmtId="0" fontId="2" fillId="0" borderId="187" xfId="10" applyBorder="1"/>
    <xf numFmtId="0" fontId="2" fillId="0" borderId="121" xfId="10" quotePrefix="1" applyBorder="1" applyAlignment="1">
      <alignment horizontal="right"/>
    </xf>
    <xf numFmtId="0" fontId="2" fillId="0" borderId="188" xfId="10" applyBorder="1" applyAlignment="1">
      <alignment horizontal="left" indent="1"/>
    </xf>
    <xf numFmtId="0" fontId="2" fillId="0" borderId="201" xfId="10" applyBorder="1" applyAlignment="1">
      <alignment horizontal="right"/>
    </xf>
    <xf numFmtId="37" fontId="2" fillId="4" borderId="202" xfId="10" applyNumberFormat="1" applyFill="1" applyBorder="1"/>
    <xf numFmtId="37" fontId="2" fillId="4" borderId="189" xfId="10" applyNumberFormat="1" applyFill="1" applyBorder="1"/>
    <xf numFmtId="37" fontId="2" fillId="4" borderId="188" xfId="10" applyNumberFormat="1" applyFill="1" applyBorder="1"/>
    <xf numFmtId="37" fontId="2" fillId="4" borderId="38" xfId="10" applyNumberFormat="1" applyFill="1" applyBorder="1"/>
    <xf numFmtId="37" fontId="2" fillId="4" borderId="58" xfId="10" applyNumberFormat="1" applyFill="1" applyBorder="1"/>
    <xf numFmtId="0" fontId="6" fillId="0" borderId="33" xfId="10" applyFont="1" applyBorder="1"/>
    <xf numFmtId="166" fontId="6" fillId="0" borderId="0" xfId="10" applyNumberFormat="1" applyFont="1" applyAlignment="1">
      <alignment wrapText="1"/>
    </xf>
    <xf numFmtId="37" fontId="2" fillId="3" borderId="111" xfId="10" applyNumberFormat="1" applyFill="1" applyBorder="1" applyAlignment="1">
      <alignment wrapText="1"/>
    </xf>
    <xf numFmtId="37" fontId="2" fillId="2" borderId="205" xfId="1" applyNumberFormat="1" applyFont="1" applyFill="1" applyBorder="1" applyAlignment="1" applyProtection="1">
      <alignment wrapText="1"/>
      <protection locked="0"/>
    </xf>
    <xf numFmtId="0" fontId="2" fillId="2" borderId="14" xfId="10" applyFill="1" applyBorder="1" applyAlignment="1" applyProtection="1">
      <alignment horizontal="center" wrapText="1"/>
      <protection locked="0"/>
    </xf>
    <xf numFmtId="0" fontId="2" fillId="2" borderId="13" xfId="10" applyFill="1" applyBorder="1" applyAlignment="1" applyProtection="1">
      <alignment horizontal="center" wrapText="1"/>
      <protection locked="0"/>
    </xf>
    <xf numFmtId="37" fontId="2" fillId="2" borderId="206" xfId="1" applyNumberFormat="1" applyFont="1" applyFill="1" applyBorder="1" applyAlignment="1" applyProtection="1">
      <alignment wrapText="1"/>
      <protection locked="0"/>
    </xf>
    <xf numFmtId="0" fontId="2" fillId="0" borderId="189" xfId="10" applyBorder="1" applyAlignment="1">
      <alignment horizontal="center"/>
    </xf>
    <xf numFmtId="37" fontId="16" fillId="2" borderId="18" xfId="10" applyNumberFormat="1" applyFont="1" applyFill="1" applyBorder="1" applyAlignment="1" applyProtection="1">
      <alignment vertical="center"/>
      <protection locked="0"/>
    </xf>
    <xf numFmtId="0" fontId="16" fillId="0" borderId="18" xfId="10" applyFont="1" applyBorder="1" applyAlignment="1">
      <alignment horizontal="center"/>
    </xf>
    <xf numFmtId="0" fontId="2" fillId="0" borderId="14" xfId="10" applyBorder="1" applyAlignment="1">
      <alignment horizontal="centerContinuous"/>
    </xf>
    <xf numFmtId="0" fontId="16" fillId="0" borderId="13" xfId="10" applyFont="1" applyBorder="1" applyAlignment="1">
      <alignment horizontal="centerContinuous"/>
    </xf>
    <xf numFmtId="0" fontId="2" fillId="4" borderId="205" xfId="10" applyFill="1" applyBorder="1"/>
    <xf numFmtId="0" fontId="2" fillId="4" borderId="188" xfId="10" applyFill="1" applyBorder="1"/>
    <xf numFmtId="0" fontId="2" fillId="4" borderId="206" xfId="10" applyFill="1" applyBorder="1"/>
    <xf numFmtId="0" fontId="2" fillId="4" borderId="199" xfId="10" applyFill="1" applyBorder="1"/>
    <xf numFmtId="0" fontId="2" fillId="4" borderId="194" xfId="10" applyFill="1" applyBorder="1"/>
    <xf numFmtId="0" fontId="2" fillId="4" borderId="200" xfId="10" applyFill="1" applyBorder="1"/>
    <xf numFmtId="0" fontId="2" fillId="0" borderId="100" xfId="10" applyBorder="1" applyAlignment="1">
      <alignment wrapText="1"/>
    </xf>
    <xf numFmtId="0" fontId="4" fillId="2" borderId="12" xfId="10" applyFont="1" applyFill="1" applyBorder="1" applyAlignment="1" applyProtection="1">
      <alignment horizontal="left" vertical="top"/>
      <protection locked="0"/>
    </xf>
    <xf numFmtId="37" fontId="2" fillId="4" borderId="203" xfId="10" applyNumberFormat="1" applyFill="1" applyBorder="1"/>
    <xf numFmtId="0" fontId="2" fillId="2" borderId="115" xfId="10" applyFill="1" applyBorder="1" applyProtection="1">
      <protection locked="0"/>
    </xf>
    <xf numFmtId="0" fontId="2" fillId="0" borderId="36" xfId="10" applyBorder="1"/>
    <xf numFmtId="0" fontId="2" fillId="0" borderId="16" xfId="10" applyBorder="1"/>
    <xf numFmtId="0" fontId="2" fillId="0" borderId="208" xfId="10" quotePrefix="1" applyBorder="1" applyAlignment="1">
      <alignment horizontal="right"/>
    </xf>
    <xf numFmtId="0" fontId="4" fillId="2" borderId="18" xfId="10" applyFont="1" applyFill="1" applyBorder="1" applyAlignment="1" applyProtection="1">
      <alignment horizontal="left" vertical="top"/>
      <protection locked="0"/>
    </xf>
    <xf numFmtId="0" fontId="2" fillId="0" borderId="16" xfId="10" quotePrefix="1" applyBorder="1" applyAlignment="1">
      <alignment horizontal="right" vertical="top"/>
    </xf>
    <xf numFmtId="37" fontId="2" fillId="2" borderId="18" xfId="1" applyNumberFormat="1" applyFont="1" applyFill="1" applyBorder="1" applyProtection="1">
      <protection locked="0"/>
    </xf>
    <xf numFmtId="0" fontId="2" fillId="0" borderId="7" xfId="10" applyBorder="1" applyAlignment="1">
      <alignment vertical="top"/>
    </xf>
    <xf numFmtId="37" fontId="2" fillId="3" borderId="18" xfId="1" applyNumberFormat="1" applyFont="1" applyFill="1" applyBorder="1" applyProtection="1"/>
    <xf numFmtId="0" fontId="2" fillId="0" borderId="6" xfId="10" quotePrefix="1" applyBorder="1" applyAlignment="1">
      <alignment horizontal="right"/>
    </xf>
    <xf numFmtId="0" fontId="2" fillId="0" borderId="199" xfId="10" applyBorder="1" applyAlignment="1">
      <alignment horizontal="right"/>
    </xf>
    <xf numFmtId="0" fontId="2" fillId="0" borderId="190" xfId="10" applyBorder="1"/>
    <xf numFmtId="37" fontId="2" fillId="3" borderId="210" xfId="10" applyNumberFormat="1" applyFill="1" applyBorder="1"/>
    <xf numFmtId="37" fontId="2" fillId="3" borderId="120" xfId="10" applyNumberFormat="1" applyFill="1" applyBorder="1"/>
    <xf numFmtId="0" fontId="2" fillId="0" borderId="190" xfId="10" applyBorder="1" applyAlignment="1">
      <alignment horizontal="centerContinuous"/>
    </xf>
    <xf numFmtId="0" fontId="4" fillId="0" borderId="202" xfId="10" applyFont="1" applyBorder="1" applyAlignment="1">
      <alignment horizontal="center"/>
    </xf>
    <xf numFmtId="0" fontId="4" fillId="0" borderId="106" xfId="10" applyFont="1" applyBorder="1" applyAlignment="1">
      <alignment horizontal="centerContinuous"/>
    </xf>
    <xf numFmtId="0" fontId="4" fillId="0" borderId="117" xfId="10" applyFont="1" applyBorder="1" applyAlignment="1">
      <alignment horizontal="centerContinuous"/>
    </xf>
    <xf numFmtId="0" fontId="4" fillId="0" borderId="116" xfId="10" applyFont="1" applyBorder="1" applyAlignment="1">
      <alignment horizontal="centerContinuous"/>
    </xf>
    <xf numFmtId="0" fontId="2" fillId="0" borderId="100" xfId="10" applyBorder="1" applyAlignment="1">
      <alignment horizontal="centerContinuous"/>
    </xf>
    <xf numFmtId="37" fontId="2" fillId="3" borderId="211" xfId="10" applyNumberFormat="1" applyFill="1" applyBorder="1"/>
    <xf numFmtId="0" fontId="2" fillId="0" borderId="212" xfId="10" applyBorder="1" applyAlignment="1">
      <alignment horizontal="centerContinuous"/>
    </xf>
    <xf numFmtId="0" fontId="2" fillId="0" borderId="213" xfId="10" applyBorder="1" applyAlignment="1">
      <alignment horizontal="centerContinuous"/>
    </xf>
    <xf numFmtId="0" fontId="8" fillId="0" borderId="213" xfId="10" applyFont="1" applyBorder="1" applyAlignment="1">
      <alignment horizontal="center"/>
    </xf>
    <xf numFmtId="0" fontId="4" fillId="0" borderId="212" xfId="10" applyFont="1" applyBorder="1"/>
    <xf numFmtId="0" fontId="4" fillId="0" borderId="213" xfId="10" applyFont="1" applyBorder="1"/>
    <xf numFmtId="0" fontId="2" fillId="0" borderId="54" xfId="0" applyFont="1" applyBorder="1" applyAlignment="1">
      <alignment horizontal="center" vertical="center"/>
    </xf>
    <xf numFmtId="0" fontId="2" fillId="0" borderId="53" xfId="0" applyFont="1" applyBorder="1" applyAlignment="1">
      <alignment vertical="center"/>
    </xf>
    <xf numFmtId="0" fontId="2" fillId="0" borderId="39" xfId="0" applyFont="1" applyBorder="1" applyAlignment="1">
      <alignment vertical="center"/>
    </xf>
    <xf numFmtId="0" fontId="2" fillId="0" borderId="39" xfId="0" applyFont="1" applyBorder="1" applyAlignment="1">
      <alignment vertical="center" wrapText="1"/>
    </xf>
    <xf numFmtId="0" fontId="2" fillId="0" borderId="49" xfId="0" applyFont="1" applyBorder="1" applyAlignment="1">
      <alignment horizontal="center" vertical="center"/>
    </xf>
    <xf numFmtId="0" fontId="2" fillId="0" borderId="52" xfId="0" applyFont="1" applyBorder="1" applyAlignment="1">
      <alignment vertical="center"/>
    </xf>
    <xf numFmtId="0" fontId="2" fillId="2" borderId="201" xfId="10" applyFill="1" applyBorder="1" applyAlignment="1" applyProtection="1">
      <alignment wrapText="1"/>
      <protection locked="0"/>
    </xf>
    <xf numFmtId="0" fontId="2" fillId="2" borderId="188" xfId="10" applyFill="1" applyBorder="1" applyAlignment="1" applyProtection="1">
      <alignment wrapText="1"/>
      <protection locked="0"/>
    </xf>
    <xf numFmtId="0" fontId="2" fillId="2" borderId="189" xfId="10" applyFill="1" applyBorder="1" applyAlignment="1" applyProtection="1">
      <alignment wrapText="1"/>
      <protection locked="0"/>
    </xf>
    <xf numFmtId="0" fontId="2" fillId="2" borderId="201" xfId="10" applyFill="1" applyBorder="1" applyAlignment="1" applyProtection="1">
      <alignment horizontal="left" wrapText="1"/>
      <protection locked="0"/>
    </xf>
    <xf numFmtId="0" fontId="2" fillId="2" borderId="188" xfId="10" applyFill="1" applyBorder="1" applyAlignment="1" applyProtection="1">
      <alignment horizontal="left" wrapText="1"/>
      <protection locked="0"/>
    </xf>
    <xf numFmtId="0" fontId="2" fillId="2" borderId="189" xfId="10" applyFill="1" applyBorder="1" applyAlignment="1" applyProtection="1">
      <alignment horizontal="left" wrapText="1"/>
      <protection locked="0"/>
    </xf>
    <xf numFmtId="0" fontId="16" fillId="0" borderId="59" xfId="5" applyFont="1" applyBorder="1" applyAlignment="1">
      <alignment horizontal="center" wrapText="1"/>
    </xf>
    <xf numFmtId="0" fontId="4" fillId="0" borderId="57" xfId="0" applyFont="1" applyBorder="1" applyAlignment="1">
      <alignment horizontal="center" wrapText="1"/>
    </xf>
    <xf numFmtId="0" fontId="4" fillId="0" borderId="102" xfId="0" applyFont="1" applyBorder="1" applyAlignment="1">
      <alignment horizontal="center" wrapText="1"/>
    </xf>
    <xf numFmtId="37" fontId="2" fillId="4" borderId="18" xfId="1" applyNumberFormat="1" applyFont="1" applyFill="1" applyBorder="1" applyProtection="1"/>
    <xf numFmtId="0" fontId="0" fillId="0" borderId="39" xfId="10" applyFont="1" applyBorder="1"/>
    <xf numFmtId="0" fontId="2" fillId="0" borderId="102" xfId="10" applyBorder="1" applyAlignment="1">
      <alignment horizontal="right"/>
    </xf>
    <xf numFmtId="0" fontId="2" fillId="3" borderId="13" xfId="1" applyNumberFormat="1" applyFont="1" applyFill="1" applyBorder="1" applyProtection="1"/>
    <xf numFmtId="0" fontId="2" fillId="0" borderId="207" xfId="10" applyBorder="1"/>
    <xf numFmtId="0" fontId="1" fillId="5" borderId="18" xfId="10" applyFont="1" applyFill="1" applyBorder="1"/>
    <xf numFmtId="0" fontId="1" fillId="5" borderId="0" xfId="10" applyFont="1" applyFill="1"/>
    <xf numFmtId="0" fontId="27" fillId="0" borderId="0" xfId="10" applyFont="1"/>
    <xf numFmtId="0" fontId="27" fillId="0" borderId="0" xfId="26" applyFont="1" applyAlignment="1">
      <alignment horizontal="center"/>
    </xf>
    <xf numFmtId="0" fontId="27" fillId="0" borderId="0" xfId="26" applyFont="1"/>
    <xf numFmtId="0" fontId="27" fillId="0" borderId="18" xfId="10" applyFont="1" applyBorder="1"/>
    <xf numFmtId="0" fontId="27" fillId="5" borderId="18" xfId="26" applyFont="1" applyFill="1" applyBorder="1" applyAlignment="1">
      <alignment horizontal="center"/>
    </xf>
    <xf numFmtId="0" fontId="27" fillId="0" borderId="18" xfId="26" applyFont="1" applyBorder="1"/>
    <xf numFmtId="0" fontId="27" fillId="0" borderId="18" xfId="27" applyFont="1" applyBorder="1"/>
    <xf numFmtId="0" fontId="2" fillId="5" borderId="217" xfId="10" applyFill="1" applyBorder="1"/>
    <xf numFmtId="0" fontId="2" fillId="5" borderId="218" xfId="10" applyFill="1" applyBorder="1"/>
    <xf numFmtId="0" fontId="2" fillId="0" borderId="219" xfId="10" applyBorder="1"/>
    <xf numFmtId="37" fontId="2" fillId="0" borderId="215" xfId="10" applyNumberFormat="1" applyBorder="1"/>
    <xf numFmtId="37" fontId="2" fillId="0" borderId="220" xfId="10" applyNumberFormat="1" applyBorder="1"/>
    <xf numFmtId="0" fontId="2" fillId="0" borderId="221" xfId="10" applyBorder="1"/>
    <xf numFmtId="37" fontId="2" fillId="0" borderId="222" xfId="10" applyNumberFormat="1" applyBorder="1"/>
    <xf numFmtId="37" fontId="2" fillId="5" borderId="223" xfId="10" applyNumberFormat="1" applyFill="1" applyBorder="1"/>
    <xf numFmtId="0" fontId="2" fillId="5" borderId="223" xfId="10" applyFill="1" applyBorder="1"/>
    <xf numFmtId="0" fontId="2" fillId="0" borderId="214" xfId="10" applyBorder="1"/>
    <xf numFmtId="37" fontId="16" fillId="0" borderId="15" xfId="10" applyNumberFormat="1" applyFont="1" applyBorder="1" applyAlignment="1">
      <alignment horizontal="center" wrapText="1"/>
    </xf>
    <xf numFmtId="0" fontId="16" fillId="0" borderId="15" xfId="10" applyFont="1" applyBorder="1" applyAlignment="1">
      <alignment horizontal="center" wrapText="1"/>
    </xf>
    <xf numFmtId="0" fontId="16" fillId="0" borderId="224" xfId="10" applyFont="1" applyBorder="1" applyAlignment="1">
      <alignment horizontal="center" wrapText="1"/>
    </xf>
    <xf numFmtId="37" fontId="2" fillId="0" borderId="225" xfId="10" applyNumberFormat="1" applyBorder="1"/>
    <xf numFmtId="0" fontId="2" fillId="0" borderId="226" xfId="10" applyBorder="1"/>
    <xf numFmtId="37" fontId="2" fillId="0" borderId="40" xfId="10" applyNumberFormat="1" applyBorder="1"/>
    <xf numFmtId="37" fontId="2" fillId="0" borderId="227" xfId="10" applyNumberFormat="1" applyBorder="1"/>
    <xf numFmtId="0" fontId="4" fillId="0" borderId="15" xfId="9" applyFont="1" applyBorder="1" applyAlignment="1">
      <alignment horizontal="center" wrapText="1"/>
    </xf>
    <xf numFmtId="0" fontId="4" fillId="0" borderId="224" xfId="9" applyFont="1" applyBorder="1" applyAlignment="1">
      <alignment horizontal="center" wrapText="1"/>
    </xf>
    <xf numFmtId="37" fontId="2" fillId="0" borderId="91" xfId="10" applyNumberFormat="1" applyBorder="1"/>
    <xf numFmtId="0" fontId="2" fillId="0" borderId="228" xfId="10" applyBorder="1"/>
    <xf numFmtId="0" fontId="2" fillId="0" borderId="229" xfId="10" applyBorder="1"/>
    <xf numFmtId="37" fontId="2" fillId="0" borderId="230" xfId="10" applyNumberFormat="1" applyBorder="1"/>
    <xf numFmtId="37" fontId="2" fillId="0" borderId="224" xfId="10" applyNumberFormat="1" applyBorder="1"/>
    <xf numFmtId="37" fontId="2" fillId="0" borderId="231" xfId="10" applyNumberFormat="1" applyBorder="1"/>
    <xf numFmtId="0" fontId="2" fillId="0" borderId="232" xfId="10" applyBorder="1"/>
    <xf numFmtId="37" fontId="2" fillId="0" borderId="216" xfId="10" applyNumberFormat="1" applyBorder="1"/>
    <xf numFmtId="0" fontId="27" fillId="0" borderId="0" xfId="26" applyFont="1" applyBorder="1"/>
    <xf numFmtId="37" fontId="2" fillId="3" borderId="54" xfId="1" applyNumberFormat="1" applyFont="1" applyFill="1" applyBorder="1" applyAlignment="1" applyProtection="1">
      <alignment horizontal="center" shrinkToFit="1"/>
    </xf>
    <xf numFmtId="37" fontId="2" fillId="4" borderId="18" xfId="1" applyNumberFormat="1" applyFont="1" applyFill="1" applyBorder="1" applyAlignment="1" applyProtection="1">
      <alignment shrinkToFit="1"/>
    </xf>
    <xf numFmtId="37" fontId="2" fillId="5" borderId="233" xfId="14" applyNumberFormat="1" applyFont="1" applyFill="1" applyBorder="1" applyAlignment="1" applyProtection="1"/>
    <xf numFmtId="37" fontId="16" fillId="5" borderId="233" xfId="14" applyNumberFormat="1" applyFont="1" applyFill="1" applyBorder="1" applyAlignment="1" applyProtection="1"/>
    <xf numFmtId="0" fontId="2" fillId="0" borderId="234" xfId="10" applyBorder="1" applyAlignment="1">
      <alignment vertical="center"/>
    </xf>
    <xf numFmtId="0" fontId="4" fillId="0" borderId="235" xfId="10" applyFont="1" applyBorder="1" applyAlignment="1">
      <alignment horizontal="left"/>
    </xf>
    <xf numFmtId="0" fontId="2" fillId="0" borderId="198" xfId="0" applyFont="1" applyBorder="1"/>
    <xf numFmtId="0" fontId="2" fillId="0" borderId="18" xfId="10" applyBorder="1" applyAlignment="1">
      <alignment horizontal="center"/>
    </xf>
    <xf numFmtId="0" fontId="2" fillId="2" borderId="209" xfId="10" applyFill="1" applyBorder="1" applyAlignment="1" applyProtection="1">
      <alignment horizontal="center" wrapText="1"/>
      <protection locked="0"/>
    </xf>
    <xf numFmtId="0" fontId="2" fillId="2" borderId="135" xfId="10" applyFill="1" applyBorder="1" applyAlignment="1" applyProtection="1">
      <alignment horizontal="center" wrapText="1"/>
      <protection locked="0"/>
    </xf>
    <xf numFmtId="37" fontId="2" fillId="6" borderId="116" xfId="1" applyNumberFormat="1" applyFont="1" applyFill="1" applyBorder="1" applyProtection="1"/>
    <xf numFmtId="37" fontId="2" fillId="6" borderId="106" xfId="1" applyNumberFormat="1" applyFont="1" applyFill="1" applyBorder="1" applyProtection="1"/>
    <xf numFmtId="0" fontId="4" fillId="2" borderId="202" xfId="10" applyFont="1" applyFill="1" applyBorder="1" applyAlignment="1" applyProtection="1">
      <alignment horizontal="center" wrapText="1"/>
      <protection locked="0"/>
    </xf>
    <xf numFmtId="0" fontId="4" fillId="2" borderId="49" xfId="10" applyFont="1" applyFill="1" applyBorder="1" applyAlignment="1" applyProtection="1">
      <alignment horizontal="center" wrapText="1"/>
      <protection locked="0"/>
    </xf>
    <xf numFmtId="0" fontId="4" fillId="2" borderId="238" xfId="10" applyFont="1" applyFill="1" applyBorder="1" applyAlignment="1" applyProtection="1">
      <alignment horizontal="center" wrapText="1"/>
      <protection locked="0"/>
    </xf>
    <xf numFmtId="0" fontId="4" fillId="2" borderId="240" xfId="10" applyFont="1" applyFill="1" applyBorder="1" applyAlignment="1" applyProtection="1">
      <alignment horizontal="center" vertical="top" wrapText="1"/>
      <protection locked="0"/>
    </xf>
    <xf numFmtId="0" fontId="4" fillId="2" borderId="241" xfId="10" applyFont="1" applyFill="1" applyBorder="1" applyAlignment="1" applyProtection="1">
      <alignment horizontal="center" vertical="top" wrapText="1"/>
      <protection locked="0"/>
    </xf>
    <xf numFmtId="0" fontId="2" fillId="0" borderId="0" xfId="10" applyAlignment="1">
      <alignment wrapText="1"/>
    </xf>
    <xf numFmtId="0" fontId="4" fillId="2" borderId="38" xfId="10" applyFont="1" applyFill="1" applyBorder="1" applyAlignment="1" applyProtection="1">
      <alignment horizontal="center" wrapText="1"/>
      <protection locked="0"/>
    </xf>
    <xf numFmtId="0" fontId="4" fillId="2" borderId="197" xfId="10" applyFont="1" applyFill="1" applyBorder="1" applyAlignment="1" applyProtection="1">
      <alignment horizontal="center" wrapText="1"/>
      <protection locked="0"/>
    </xf>
    <xf numFmtId="0" fontId="4" fillId="2" borderId="58" xfId="10" applyFont="1" applyFill="1" applyBorder="1" applyAlignment="1" applyProtection="1">
      <alignment horizontal="center" wrapText="1"/>
      <protection locked="0"/>
    </xf>
    <xf numFmtId="0" fontId="4" fillId="2" borderId="5" xfId="10" applyFont="1" applyFill="1" applyBorder="1" applyAlignment="1" applyProtection="1">
      <alignment horizontal="center" wrapText="1"/>
      <protection locked="0"/>
    </xf>
    <xf numFmtId="0" fontId="2" fillId="0" borderId="242" xfId="10" applyBorder="1"/>
    <xf numFmtId="0" fontId="2" fillId="2" borderId="243" xfId="10" applyFill="1" applyBorder="1" applyAlignment="1" applyProtection="1">
      <alignment horizontal="center" wrapText="1"/>
      <protection locked="0"/>
    </xf>
    <xf numFmtId="37" fontId="2" fillId="6" borderId="116" xfId="14" applyNumberFormat="1" applyFont="1" applyFill="1" applyBorder="1" applyProtection="1"/>
    <xf numFmtId="37" fontId="2" fillId="6" borderId="106" xfId="14" applyNumberFormat="1" applyFont="1" applyFill="1" applyBorder="1" applyProtection="1"/>
    <xf numFmtId="0" fontId="2" fillId="2" borderId="246" xfId="10" applyFill="1" applyBorder="1" applyAlignment="1" applyProtection="1">
      <alignment horizontal="center" wrapText="1"/>
      <protection locked="0"/>
    </xf>
    <xf numFmtId="0" fontId="2" fillId="2" borderId="244" xfId="10" applyFill="1" applyBorder="1" applyAlignment="1" applyProtection="1">
      <alignment horizontal="center" wrapText="1"/>
      <protection locked="0"/>
    </xf>
    <xf numFmtId="0" fontId="2" fillId="0" borderId="5" xfId="10" applyBorder="1"/>
    <xf numFmtId="0" fontId="2" fillId="0" borderId="248" xfId="0" applyFont="1" applyBorder="1" applyAlignment="1">
      <alignment horizontal="right"/>
    </xf>
    <xf numFmtId="0" fontId="2" fillId="0" borderId="249" xfId="10" quotePrefix="1" applyBorder="1" applyAlignment="1">
      <alignment horizontal="right"/>
    </xf>
    <xf numFmtId="0" fontId="2" fillId="0" borderId="126" xfId="10" quotePrefix="1" applyBorder="1" applyAlignment="1">
      <alignment horizontal="right"/>
    </xf>
    <xf numFmtId="0" fontId="2" fillId="0" borderId="250" xfId="0" applyFont="1" applyBorder="1" applyAlignment="1">
      <alignment horizontal="right"/>
    </xf>
    <xf numFmtId="0" fontId="2" fillId="0" borderId="250" xfId="0" applyFont="1" applyBorder="1" applyAlignment="1">
      <alignment horizontal="right" vertical="top"/>
    </xf>
    <xf numFmtId="0" fontId="2" fillId="0" borderId="12" xfId="10" quotePrefix="1" applyBorder="1" applyAlignment="1">
      <alignment horizontal="right" vertical="top"/>
    </xf>
    <xf numFmtId="0" fontId="2" fillId="0" borderId="68" xfId="10" quotePrefix="1" applyBorder="1" applyAlignment="1">
      <alignment horizontal="right"/>
    </xf>
    <xf numFmtId="0" fontId="2" fillId="0" borderId="15" xfId="10" applyBorder="1" applyAlignment="1">
      <alignment horizontal="right"/>
    </xf>
    <xf numFmtId="0" fontId="2" fillId="0" borderId="251" xfId="0" quotePrefix="1" applyFont="1" applyBorder="1" applyAlignment="1">
      <alignment horizontal="right" vertical="top"/>
    </xf>
    <xf numFmtId="0" fontId="2" fillId="0" borderId="15" xfId="0" quotePrefix="1" applyFont="1" applyBorder="1" applyAlignment="1">
      <alignment horizontal="right" vertical="top"/>
    </xf>
    <xf numFmtId="0" fontId="2" fillId="0" borderId="12" xfId="0" quotePrefix="1" applyFont="1" applyBorder="1" applyAlignment="1">
      <alignment horizontal="right" vertical="top"/>
    </xf>
    <xf numFmtId="0" fontId="2" fillId="0" borderId="68" xfId="0" quotePrefix="1" applyFont="1" applyBorder="1" applyAlignment="1">
      <alignment horizontal="right" vertical="top"/>
    </xf>
    <xf numFmtId="0" fontId="2" fillId="0" borderId="0" xfId="4" applyBorder="1"/>
    <xf numFmtId="0" fontId="4" fillId="0" borderId="0" xfId="0" applyFont="1" applyBorder="1"/>
    <xf numFmtId="0" fontId="2" fillId="0" borderId="0" xfId="0" applyFont="1" applyFill="1" applyBorder="1" applyAlignment="1" applyProtection="1">
      <alignment horizontal="left"/>
      <protection locked="0"/>
    </xf>
    <xf numFmtId="0" fontId="4" fillId="0" borderId="12" xfId="4" applyFont="1" applyBorder="1" applyAlignment="1">
      <alignment horizontal="center" wrapText="1"/>
    </xf>
    <xf numFmtId="0" fontId="2" fillId="0" borderId="24" xfId="0" applyFont="1" applyBorder="1" applyAlignment="1">
      <alignment horizontal="centerContinuous"/>
    </xf>
    <xf numFmtId="0" fontId="2" fillId="0" borderId="25" xfId="0" applyFont="1" applyBorder="1" applyAlignment="1">
      <alignment horizontal="centerContinuous"/>
    </xf>
    <xf numFmtId="0" fontId="2" fillId="0" borderId="26" xfId="0" applyFont="1" applyBorder="1" applyAlignment="1">
      <alignment horizontal="centerContinuous"/>
    </xf>
    <xf numFmtId="0" fontId="4" fillId="0" borderId="100" xfId="10" applyFont="1" applyBorder="1" applyAlignment="1">
      <alignment horizontal="centerContinuous"/>
    </xf>
    <xf numFmtId="0" fontId="2" fillId="0" borderId="14" xfId="0" applyFont="1" applyBorder="1" applyAlignment="1">
      <alignment horizontal="centerContinuous"/>
    </xf>
    <xf numFmtId="0" fontId="2" fillId="2" borderId="16" xfId="6" applyFill="1" applyBorder="1" applyAlignment="1" applyProtection="1">
      <alignment horizontal="left" wrapText="1"/>
      <protection locked="0"/>
    </xf>
    <xf numFmtId="0" fontId="2" fillId="2" borderId="18" xfId="4" applyFill="1" applyBorder="1" applyAlignment="1" applyProtection="1">
      <alignment horizontal="center"/>
      <protection locked="0"/>
    </xf>
    <xf numFmtId="0" fontId="2" fillId="2" borderId="18" xfId="4" applyFill="1" applyBorder="1" applyAlignment="1" applyProtection="1">
      <alignment horizontal="center" wrapText="1"/>
      <protection locked="0"/>
    </xf>
    <xf numFmtId="37" fontId="2" fillId="3" borderId="18" xfId="1" applyNumberFormat="1" applyFont="1" applyFill="1" applyBorder="1" applyAlignment="1" applyProtection="1">
      <alignment horizontal="right"/>
    </xf>
    <xf numFmtId="0" fontId="2" fillId="0" borderId="0" xfId="0" applyFont="1" applyBorder="1"/>
    <xf numFmtId="10" fontId="2" fillId="3" borderId="18" xfId="2" applyNumberFormat="1" applyFont="1" applyFill="1" applyBorder="1" applyAlignment="1" applyProtection="1">
      <alignment horizontal="right"/>
    </xf>
    <xf numFmtId="0" fontId="2" fillId="0" borderId="7" xfId="4" applyBorder="1"/>
    <xf numFmtId="0" fontId="4" fillId="0" borderId="37" xfId="0" applyFont="1" applyBorder="1"/>
    <xf numFmtId="0" fontId="4" fillId="0" borderId="0" xfId="4" applyFont="1" applyBorder="1" applyAlignment="1">
      <alignment horizontal="left"/>
    </xf>
    <xf numFmtId="0" fontId="4" fillId="0" borderId="0" xfId="4" applyFont="1" applyBorder="1" applyAlignment="1">
      <alignment horizontal="center"/>
    </xf>
    <xf numFmtId="0" fontId="2" fillId="0" borderId="16" xfId="4" applyBorder="1"/>
    <xf numFmtId="0" fontId="8" fillId="0" borderId="18" xfId="10" applyFont="1" applyBorder="1" applyAlignment="1">
      <alignment horizontal="center" wrapText="1"/>
    </xf>
    <xf numFmtId="0" fontId="4" fillId="0" borderId="18" xfId="10" applyFont="1" applyBorder="1" applyAlignment="1">
      <alignment horizontal="left"/>
    </xf>
    <xf numFmtId="0" fontId="4" fillId="0" borderId="18" xfId="10" applyFont="1" applyBorder="1" applyAlignment="1">
      <alignment horizontal="center"/>
    </xf>
    <xf numFmtId="0" fontId="11" fillId="0" borderId="13" xfId="0" applyFont="1" applyBorder="1" applyAlignment="1">
      <alignment horizontal="centerContinuous"/>
    </xf>
    <xf numFmtId="0" fontId="11" fillId="0" borderId="100" xfId="0" applyFont="1" applyBorder="1" applyAlignment="1">
      <alignment horizontal="centerContinuous"/>
    </xf>
    <xf numFmtId="0" fontId="2" fillId="0" borderId="12" xfId="10" applyBorder="1" applyAlignment="1">
      <alignment vertical="top" wrapText="1"/>
    </xf>
    <xf numFmtId="0" fontId="0" fillId="0" borderId="0" xfId="0" applyFont="1"/>
    <xf numFmtId="10" fontId="2" fillId="0" borderId="0" xfId="1" applyNumberFormat="1" applyFont="1" applyFill="1" applyBorder="1" applyProtection="1"/>
    <xf numFmtId="37" fontId="2" fillId="3" borderId="18" xfId="10" applyNumberFormat="1" applyFill="1" applyBorder="1"/>
    <xf numFmtId="37" fontId="2" fillId="4" borderId="18" xfId="14" applyNumberFormat="1" applyFont="1" applyFill="1" applyBorder="1" applyProtection="1"/>
    <xf numFmtId="0" fontId="0" fillId="0" borderId="44" xfId="0" applyFont="1" applyBorder="1"/>
    <xf numFmtId="0" fontId="0" fillId="0" borderId="43" xfId="0" applyFont="1" applyBorder="1"/>
    <xf numFmtId="0" fontId="0" fillId="0" borderId="46" xfId="0" applyFont="1" applyBorder="1"/>
    <xf numFmtId="0" fontId="0" fillId="0" borderId="35" xfId="0" applyFont="1" applyBorder="1" applyAlignment="1">
      <alignment horizontal="left"/>
    </xf>
    <xf numFmtId="0" fontId="0" fillId="0" borderId="33" xfId="0" applyFont="1" applyBorder="1" applyAlignment="1">
      <alignment horizontal="left"/>
    </xf>
    <xf numFmtId="0" fontId="0" fillId="0" borderId="34" xfId="0" applyFont="1" applyBorder="1" applyAlignment="1">
      <alignment horizontal="left"/>
    </xf>
    <xf numFmtId="0" fontId="0" fillId="0" borderId="4" xfId="0" applyFont="1" applyBorder="1"/>
    <xf numFmtId="0" fontId="0" fillId="0" borderId="5" xfId="0" applyFont="1" applyBorder="1"/>
    <xf numFmtId="0" fontId="0" fillId="0" borderId="38" xfId="0" applyFont="1" applyBorder="1"/>
    <xf numFmtId="14" fontId="0" fillId="0" borderId="41" xfId="0" applyNumberFormat="1" applyFont="1" applyBorder="1"/>
    <xf numFmtId="0" fontId="0" fillId="0" borderId="18" xfId="0" applyFont="1" applyBorder="1" applyAlignment="1">
      <alignment horizontal="right" vertical="center"/>
    </xf>
    <xf numFmtId="0" fontId="4" fillId="0" borderId="12" xfId="10" applyFont="1" applyBorder="1"/>
    <xf numFmtId="0" fontId="4" fillId="0" borderId="15" xfId="10" applyFont="1" applyBorder="1"/>
    <xf numFmtId="0" fontId="4" fillId="0" borderId="16" xfId="10" applyFont="1" applyBorder="1"/>
    <xf numFmtId="0" fontId="4" fillId="0" borderId="33" xfId="10" applyFont="1" applyBorder="1" applyAlignment="1">
      <alignment horizontal="center"/>
    </xf>
    <xf numFmtId="0" fontId="4" fillId="0" borderId="36" xfId="10" applyFont="1" applyBorder="1" applyAlignment="1">
      <alignment horizontal="center"/>
    </xf>
    <xf numFmtId="37" fontId="2" fillId="6" borderId="202" xfId="1" applyNumberFormat="1" applyFont="1" applyFill="1" applyBorder="1" applyProtection="1"/>
    <xf numFmtId="0" fontId="4" fillId="0" borderId="122" xfId="10" applyFont="1" applyBorder="1" applyAlignment="1">
      <alignment horizontal="center" wrapText="1"/>
    </xf>
    <xf numFmtId="0" fontId="2" fillId="4" borderId="242" xfId="14" applyNumberFormat="1" applyFont="1" applyFill="1" applyBorder="1" applyProtection="1"/>
    <xf numFmtId="37" fontId="2" fillId="3" borderId="201" xfId="14" applyNumberFormat="1" applyFont="1" applyFill="1" applyBorder="1" applyProtection="1"/>
    <xf numFmtId="37" fontId="2" fillId="3" borderId="201" xfId="10" applyNumberFormat="1" applyFill="1" applyBorder="1"/>
    <xf numFmtId="10" fontId="2" fillId="3" borderId="201" xfId="22" applyNumberFormat="1" applyFont="1" applyFill="1" applyBorder="1"/>
    <xf numFmtId="38" fontId="2" fillId="3" borderId="201" xfId="14" applyNumberFormat="1" applyFont="1" applyFill="1" applyBorder="1" applyProtection="1"/>
    <xf numFmtId="0" fontId="2" fillId="0" borderId="0" xfId="10" applyFill="1" applyBorder="1"/>
    <xf numFmtId="0" fontId="2" fillId="0" borderId="252" xfId="10" applyBorder="1"/>
    <xf numFmtId="0" fontId="2" fillId="4" borderId="252" xfId="14" applyNumberFormat="1" applyFont="1" applyFill="1" applyBorder="1" applyProtection="1"/>
    <xf numFmtId="37" fontId="2" fillId="3" borderId="245" xfId="14" applyNumberFormat="1" applyFont="1" applyFill="1" applyBorder="1" applyProtection="1"/>
    <xf numFmtId="37" fontId="2" fillId="3" borderId="245" xfId="10" applyNumberFormat="1" applyFill="1" applyBorder="1"/>
    <xf numFmtId="10" fontId="2" fillId="3" borderId="245" xfId="22" applyNumberFormat="1" applyFont="1" applyFill="1" applyBorder="1"/>
    <xf numFmtId="38" fontId="2" fillId="3" borderId="245" xfId="14" applyNumberFormat="1" applyFont="1" applyFill="1" applyBorder="1" applyProtection="1"/>
    <xf numFmtId="0" fontId="2" fillId="0" borderId="52" xfId="10" applyBorder="1" applyAlignment="1">
      <alignment horizontal="centerContinuous"/>
    </xf>
    <xf numFmtId="0" fontId="2" fillId="0" borderId="53" xfId="10" applyBorder="1" applyAlignment="1">
      <alignment horizontal="centerContinuous"/>
    </xf>
    <xf numFmtId="0" fontId="2" fillId="0" borderId="55" xfId="10" applyBorder="1" applyAlignment="1">
      <alignment horizontal="centerContinuous"/>
    </xf>
    <xf numFmtId="0" fontId="2" fillId="2" borderId="18" xfId="19" applyNumberFormat="1" applyFill="1" applyBorder="1" applyAlignment="1" applyProtection="1">
      <alignment horizontal="center"/>
      <protection locked="0"/>
    </xf>
    <xf numFmtId="167" fontId="2" fillId="3" borderId="240" xfId="22" applyNumberFormat="1" applyFont="1" applyFill="1" applyBorder="1" applyProtection="1"/>
    <xf numFmtId="37" fontId="2" fillId="3" borderId="253" xfId="1" applyNumberFormat="1" applyFont="1" applyFill="1" applyBorder="1" applyAlignment="1" applyProtection="1"/>
    <xf numFmtId="166" fontId="2" fillId="3" borderId="240" xfId="14" applyNumberFormat="1" applyFont="1" applyFill="1" applyBorder="1" applyAlignment="1" applyProtection="1">
      <alignment wrapText="1"/>
    </xf>
    <xf numFmtId="0" fontId="2" fillId="0" borderId="241" xfId="0" applyFont="1" applyBorder="1" applyAlignment="1" applyProtection="1">
      <alignment horizontal="left" wrapText="1"/>
      <protection locked="0"/>
    </xf>
    <xf numFmtId="38" fontId="2" fillId="2" borderId="254" xfId="1" applyNumberFormat="1" applyFont="1" applyFill="1" applyBorder="1" applyAlignment="1" applyProtection="1">
      <alignment wrapText="1"/>
      <protection locked="0"/>
    </xf>
    <xf numFmtId="10" fontId="2" fillId="3" borderId="49" xfId="2" applyNumberFormat="1" applyFont="1" applyFill="1" applyBorder="1" applyAlignment="1">
      <alignment horizontal="right" wrapText="1"/>
    </xf>
    <xf numFmtId="38" fontId="12" fillId="0" borderId="0" xfId="0" applyNumberFormat="1" applyFont="1"/>
    <xf numFmtId="0" fontId="16" fillId="0" borderId="256" xfId="5" applyFont="1" applyBorder="1" applyAlignment="1">
      <alignment horizontal="center" wrapText="1"/>
    </xf>
    <xf numFmtId="0" fontId="4" fillId="0" borderId="255" xfId="10" applyFont="1" applyBorder="1" applyAlignment="1">
      <alignment horizontal="centerContinuous" wrapText="1"/>
    </xf>
    <xf numFmtId="167" fontId="2" fillId="3" borderId="255" xfId="14" applyNumberFormat="1" applyFont="1" applyFill="1" applyBorder="1" applyProtection="1"/>
    <xf numFmtId="0" fontId="2" fillId="2" borderId="16" xfId="6" applyFill="1" applyBorder="1" applyAlignment="1" applyProtection="1">
      <alignment horizontal="left" wrapText="1"/>
      <protection locked="0"/>
    </xf>
    <xf numFmtId="0" fontId="2" fillId="2" borderId="40" xfId="6" applyFill="1" applyBorder="1" applyAlignment="1" applyProtection="1">
      <alignment horizontal="left" wrapText="1"/>
      <protection locked="0"/>
    </xf>
    <xf numFmtId="0" fontId="2" fillId="2" borderId="34" xfId="6" applyFill="1" applyBorder="1" applyAlignment="1" applyProtection="1">
      <alignment horizontal="left" wrapText="1"/>
      <protection locked="0"/>
    </xf>
    <xf numFmtId="0" fontId="8" fillId="0" borderId="24" xfId="4" applyFont="1" applyBorder="1" applyAlignment="1">
      <alignment horizontal="justify" vertical="justify" wrapText="1"/>
    </xf>
    <xf numFmtId="0" fontId="8" fillId="0" borderId="25" xfId="0" applyFont="1" applyBorder="1" applyAlignment="1">
      <alignment horizontal="justify" vertical="justify" wrapText="1"/>
    </xf>
    <xf numFmtId="0" fontId="8" fillId="0" borderId="26" xfId="0" applyFont="1" applyBorder="1" applyAlignment="1">
      <alignment horizontal="justify" vertical="justify" wrapText="1"/>
    </xf>
    <xf numFmtId="0" fontId="4" fillId="2" borderId="16" xfId="4" applyFont="1" applyFill="1" applyBorder="1" applyAlignment="1" applyProtection="1">
      <alignment horizontal="left"/>
      <protection locked="0"/>
    </xf>
    <xf numFmtId="0" fontId="4" fillId="2" borderId="11" xfId="4" applyFont="1" applyFill="1" applyBorder="1" applyAlignment="1" applyProtection="1">
      <alignment horizontal="left"/>
      <protection locked="0"/>
    </xf>
    <xf numFmtId="14" fontId="2" fillId="2" borderId="30" xfId="6" applyNumberFormat="1" applyFill="1" applyBorder="1" applyAlignment="1" applyProtection="1">
      <alignment wrapText="1"/>
      <protection locked="0"/>
    </xf>
    <xf numFmtId="14" fontId="2" fillId="2" borderId="31" xfId="6" applyNumberFormat="1" applyFill="1" applyBorder="1" applyAlignment="1" applyProtection="1">
      <alignment wrapText="1"/>
      <protection locked="0"/>
    </xf>
    <xf numFmtId="0" fontId="2" fillId="2" borderId="33" xfId="6" applyFill="1" applyBorder="1" applyAlignment="1" applyProtection="1">
      <alignment horizontal="left" wrapText="1"/>
      <protection locked="0"/>
    </xf>
    <xf numFmtId="0" fontId="2" fillId="2" borderId="35" xfId="6" applyFill="1" applyBorder="1" applyAlignment="1" applyProtection="1">
      <alignment horizontal="left" wrapText="1"/>
      <protection locked="0"/>
    </xf>
    <xf numFmtId="0" fontId="2" fillId="2" borderId="36" xfId="6" applyFill="1" applyBorder="1" applyAlignment="1" applyProtection="1">
      <alignment horizontal="left" wrapText="1"/>
      <protection locked="0"/>
    </xf>
    <xf numFmtId="0" fontId="6" fillId="2" borderId="38" xfId="0" applyFont="1" applyFill="1" applyBorder="1" applyAlignment="1" applyProtection="1">
      <alignment horizontal="left" wrapText="1"/>
      <protection locked="0"/>
    </xf>
    <xf numFmtId="0" fontId="6" fillId="2" borderId="39" xfId="0" applyFont="1" applyFill="1" applyBorder="1" applyAlignment="1" applyProtection="1">
      <alignment horizontal="left" wrapText="1"/>
      <protection locked="0"/>
    </xf>
    <xf numFmtId="0" fontId="7" fillId="2" borderId="35" xfId="7" applyFill="1" applyBorder="1" applyAlignment="1" applyProtection="1">
      <alignment horizontal="left" wrapText="1"/>
      <protection locked="0"/>
    </xf>
    <xf numFmtId="0" fontId="7" fillId="2" borderId="40" xfId="7" applyFill="1" applyBorder="1" applyAlignment="1" applyProtection="1">
      <alignment horizontal="left" wrapText="1"/>
      <protection locked="0"/>
    </xf>
    <xf numFmtId="0" fontId="7" fillId="2" borderId="36" xfId="7" applyFill="1" applyBorder="1" applyAlignment="1" applyProtection="1">
      <alignment horizontal="left" wrapText="1"/>
      <protection locked="0"/>
    </xf>
    <xf numFmtId="0" fontId="4" fillId="0" borderId="27" xfId="8" applyFont="1" applyBorder="1" applyAlignment="1">
      <alignment horizontal="justify" wrapText="1"/>
    </xf>
    <xf numFmtId="0" fontId="4" fillId="0" borderId="28" xfId="0" applyFont="1" applyBorder="1" applyAlignment="1">
      <alignment horizontal="justify" wrapText="1"/>
    </xf>
    <xf numFmtId="0" fontId="4" fillId="0" borderId="29" xfId="0" applyFont="1" applyBorder="1" applyAlignment="1">
      <alignment horizontal="justify" wrapText="1"/>
    </xf>
    <xf numFmtId="14" fontId="4" fillId="2" borderId="16" xfId="0" applyNumberFormat="1" applyFont="1" applyFill="1" applyBorder="1" applyAlignment="1" applyProtection="1">
      <alignment horizontal="left" wrapText="1"/>
      <protection locked="0"/>
    </xf>
    <xf numFmtId="0" fontId="4" fillId="2" borderId="34" xfId="0" applyFont="1" applyFill="1" applyBorder="1" applyAlignment="1" applyProtection="1">
      <alignment horizontal="left" wrapText="1"/>
      <protection locked="0"/>
    </xf>
    <xf numFmtId="0" fontId="4" fillId="2" borderId="35" xfId="0" applyFont="1" applyFill="1" applyBorder="1" applyAlignment="1" applyProtection="1">
      <alignment horizontal="left" wrapText="1"/>
      <protection locked="0"/>
    </xf>
    <xf numFmtId="0" fontId="4" fillId="2" borderId="33" xfId="0" applyFont="1" applyFill="1" applyBorder="1" applyAlignment="1" applyProtection="1">
      <alignment horizontal="left" wrapText="1"/>
      <protection locked="0"/>
    </xf>
    <xf numFmtId="0" fontId="4" fillId="2" borderId="36" xfId="0" applyFont="1" applyFill="1" applyBorder="1" applyAlignment="1" applyProtection="1">
      <alignment horizontal="left" wrapText="1"/>
      <protection locked="0"/>
    </xf>
    <xf numFmtId="0" fontId="2" fillId="0" borderId="13" xfId="0" applyFont="1" applyBorder="1" applyAlignment="1">
      <alignment horizontal="center"/>
    </xf>
    <xf numFmtId="0" fontId="2" fillId="0" borderId="100" xfId="0" applyFont="1" applyBorder="1" applyAlignment="1">
      <alignment horizontal="center"/>
    </xf>
    <xf numFmtId="0" fontId="2" fillId="0" borderId="14" xfId="0" applyFont="1" applyBorder="1" applyAlignment="1">
      <alignment horizontal="center"/>
    </xf>
    <xf numFmtId="0" fontId="2" fillId="0" borderId="24" xfId="5" applyBorder="1" applyAlignment="1">
      <alignment horizontal="left"/>
    </xf>
    <xf numFmtId="0" fontId="2" fillId="0" borderId="25" xfId="5" applyBorder="1" applyAlignment="1">
      <alignment horizontal="left"/>
    </xf>
    <xf numFmtId="0" fontId="2" fillId="0" borderId="26" xfId="5" applyBorder="1" applyAlignment="1">
      <alignment horizontal="left"/>
    </xf>
    <xf numFmtId="0" fontId="2" fillId="0" borderId="24" xfId="5" applyBorder="1" applyAlignment="1">
      <alignment horizontal="center"/>
    </xf>
    <xf numFmtId="0" fontId="2" fillId="0" borderId="26" xfId="5" applyBorder="1" applyAlignment="1">
      <alignment horizontal="center"/>
    </xf>
    <xf numFmtId="0" fontId="2" fillId="0" borderId="24"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2" fillId="0" borderId="27" xfId="5" applyBorder="1" applyAlignment="1">
      <alignment horizontal="left" wrapText="1"/>
    </xf>
    <xf numFmtId="0" fontId="2" fillId="0" borderId="29" xfId="5" applyBorder="1" applyAlignment="1">
      <alignment horizontal="left" wrapText="1"/>
    </xf>
    <xf numFmtId="0" fontId="2" fillId="0" borderId="7" xfId="10" applyBorder="1" applyAlignment="1">
      <alignment wrapText="1"/>
    </xf>
    <xf numFmtId="0" fontId="2" fillId="0" borderId="110" xfId="10" applyBorder="1" applyAlignment="1">
      <alignment wrapText="1"/>
    </xf>
    <xf numFmtId="0" fontId="2" fillId="0" borderId="198" xfId="10" applyBorder="1" applyAlignment="1">
      <alignment horizontal="left" wrapText="1"/>
    </xf>
    <xf numFmtId="0" fontId="2" fillId="0" borderId="206" xfId="10" applyBorder="1" applyAlignment="1">
      <alignment horizontal="left" wrapText="1"/>
    </xf>
    <xf numFmtId="0" fontId="2" fillId="0" borderId="33" xfId="10" applyBorder="1" applyAlignment="1">
      <alignment wrapText="1"/>
    </xf>
    <xf numFmtId="0" fontId="2" fillId="0" borderId="187" xfId="10" applyBorder="1" applyAlignment="1">
      <alignment wrapText="1"/>
    </xf>
    <xf numFmtId="0" fontId="2" fillId="0" borderId="91" xfId="10" applyBorder="1" applyAlignment="1">
      <alignment vertical="top" wrapText="1"/>
    </xf>
    <xf numFmtId="0" fontId="2" fillId="0" borderId="239" xfId="10" applyBorder="1" applyAlignment="1">
      <alignment vertical="top" wrapText="1"/>
    </xf>
    <xf numFmtId="0" fontId="4" fillId="0" borderId="33" xfId="10" applyFont="1" applyBorder="1" applyAlignment="1">
      <alignment horizontal="left" wrapText="1"/>
    </xf>
    <xf numFmtId="0" fontId="2" fillId="0" borderId="0" xfId="10" applyAlignment="1">
      <alignment wrapText="1"/>
    </xf>
    <xf numFmtId="0" fontId="2" fillId="0" borderId="247" xfId="0" applyFont="1" applyBorder="1" applyAlignment="1">
      <alignment wrapText="1"/>
    </xf>
    <xf numFmtId="0" fontId="2" fillId="0" borderId="62" xfId="0" applyFont="1" applyBorder="1" applyAlignment="1">
      <alignment wrapText="1"/>
    </xf>
    <xf numFmtId="0" fontId="2" fillId="0" borderId="63" xfId="0" applyFont="1" applyBorder="1" applyAlignment="1">
      <alignment wrapText="1"/>
    </xf>
    <xf numFmtId="0" fontId="2" fillId="0" borderId="247" xfId="0" applyFont="1" applyBorder="1" applyAlignment="1">
      <alignment vertical="top" wrapText="1"/>
    </xf>
    <xf numFmtId="0" fontId="2" fillId="0" borderId="62" xfId="0" applyFont="1" applyBorder="1" applyAlignment="1">
      <alignment vertical="top" wrapText="1"/>
    </xf>
    <xf numFmtId="0" fontId="2" fillId="0" borderId="63" xfId="0" applyFont="1" applyBorder="1" applyAlignment="1">
      <alignment vertical="top" wrapText="1"/>
    </xf>
    <xf numFmtId="0" fontId="4" fillId="0" borderId="198" xfId="10" applyFont="1" applyBorder="1" applyAlignment="1">
      <alignment wrapText="1"/>
    </xf>
    <xf numFmtId="0" fontId="2" fillId="0" borderId="242" xfId="10" applyBorder="1" applyAlignment="1">
      <alignment wrapText="1"/>
    </xf>
    <xf numFmtId="0" fontId="2" fillId="0" borderId="100" xfId="10" applyBorder="1" applyAlignment="1">
      <alignment wrapText="1"/>
    </xf>
    <xf numFmtId="0" fontId="2" fillId="0" borderId="14" xfId="10" applyBorder="1" applyAlignment="1">
      <alignment wrapText="1"/>
    </xf>
    <xf numFmtId="0" fontId="4" fillId="2" borderId="201" xfId="10" applyFont="1" applyFill="1" applyBorder="1" applyAlignment="1" applyProtection="1">
      <alignment horizontal="center" wrapText="1"/>
      <protection locked="0"/>
    </xf>
    <xf numFmtId="0" fontId="4" fillId="2" borderId="241" xfId="10" applyFont="1" applyFill="1" applyBorder="1" applyAlignment="1" applyProtection="1">
      <alignment horizontal="center" wrapText="1"/>
      <protection locked="0"/>
    </xf>
    <xf numFmtId="0" fontId="2" fillId="0" borderId="236" xfId="10" applyBorder="1" applyAlignment="1">
      <alignment wrapText="1"/>
    </xf>
    <xf numFmtId="0" fontId="2" fillId="0" borderId="237" xfId="10" applyBorder="1" applyAlignment="1">
      <alignment wrapText="1"/>
    </xf>
    <xf numFmtId="0" fontId="2" fillId="0" borderId="197" xfId="10" applyBorder="1" applyAlignment="1">
      <alignment horizontal="left" wrapText="1"/>
    </xf>
    <xf numFmtId="166" fontId="2" fillId="0" borderId="13" xfId="1" applyNumberFormat="1" applyFont="1" applyBorder="1" applyAlignment="1" applyProtection="1">
      <alignment horizontal="center"/>
      <protection locked="0"/>
    </xf>
    <xf numFmtId="166" fontId="2" fillId="0" borderId="64" xfId="1" applyNumberFormat="1" applyFont="1" applyBorder="1" applyAlignment="1" applyProtection="1">
      <alignment horizontal="center"/>
      <protection locked="0"/>
    </xf>
    <xf numFmtId="166" fontId="2" fillId="0" borderId="65" xfId="1" applyNumberFormat="1" applyFont="1" applyBorder="1" applyAlignment="1" applyProtection="1">
      <alignment horizontal="center"/>
      <protection locked="0"/>
    </xf>
    <xf numFmtId="0" fontId="4" fillId="0" borderId="66" xfId="0" applyFont="1" applyBorder="1" applyAlignment="1">
      <alignment horizontal="center" wrapText="1"/>
    </xf>
    <xf numFmtId="0" fontId="4" fillId="0" borderId="62" xfId="0" applyFont="1" applyBorder="1" applyAlignment="1">
      <alignment horizontal="center" wrapText="1"/>
    </xf>
    <xf numFmtId="0" fontId="4" fillId="0" borderId="67" xfId="0" applyFont="1" applyBorder="1" applyAlignment="1">
      <alignment horizontal="center" wrapText="1"/>
    </xf>
    <xf numFmtId="0" fontId="4" fillId="0" borderId="30" xfId="0" applyFont="1" applyBorder="1" applyAlignment="1">
      <alignment horizontal="center"/>
    </xf>
    <xf numFmtId="0" fontId="4" fillId="0" borderId="39" xfId="0" applyFont="1" applyBorder="1" applyAlignment="1">
      <alignment horizontal="center"/>
    </xf>
    <xf numFmtId="0" fontId="4" fillId="0" borderId="31" xfId="0" applyFont="1" applyBorder="1" applyAlignment="1">
      <alignment horizontal="center"/>
    </xf>
    <xf numFmtId="0" fontId="4" fillId="0" borderId="0" xfId="10" applyFont="1" applyAlignment="1">
      <alignment horizontal="left" wrapText="1"/>
    </xf>
    <xf numFmtId="0" fontId="2" fillId="2" borderId="24" xfId="11" applyFont="1" applyFill="1" applyBorder="1" applyAlignment="1" applyProtection="1">
      <alignment vertical="top"/>
      <protection locked="0"/>
    </xf>
    <xf numFmtId="0" fontId="2" fillId="2" borderId="64" xfId="11" applyFont="1" applyFill="1" applyBorder="1" applyAlignment="1" applyProtection="1">
      <alignment vertical="top"/>
      <protection locked="0"/>
    </xf>
    <xf numFmtId="0" fontId="2" fillId="2" borderId="65" xfId="11" applyFont="1" applyFill="1" applyBorder="1" applyAlignment="1" applyProtection="1">
      <alignment vertical="top"/>
      <protection locked="0"/>
    </xf>
    <xf numFmtId="0" fontId="6" fillId="2" borderId="18" xfId="0" applyFont="1" applyFill="1" applyBorder="1" applyAlignment="1" applyProtection="1">
      <alignment horizontal="center"/>
      <protection locked="0"/>
    </xf>
    <xf numFmtId="0" fontId="2" fillId="0" borderId="52" xfId="15" applyBorder="1" applyAlignment="1">
      <alignment horizontal="left"/>
    </xf>
    <xf numFmtId="0" fontId="2" fillId="0" borderId="55" xfId="15" applyBorder="1" applyAlignment="1">
      <alignment horizontal="left"/>
    </xf>
    <xf numFmtId="0" fontId="4" fillId="0" borderId="105" xfId="0" applyFont="1" applyBorder="1" applyAlignment="1">
      <alignment horizontal="left"/>
    </xf>
    <xf numFmtId="0" fontId="4" fillId="0" borderId="106" xfId="0" applyFont="1" applyBorder="1" applyAlignment="1">
      <alignment horizontal="left"/>
    </xf>
    <xf numFmtId="0" fontId="2" fillId="2" borderId="52" xfId="15" applyFill="1" applyBorder="1" applyAlignment="1" applyProtection="1">
      <alignment horizontal="left"/>
      <protection locked="0"/>
    </xf>
    <xf numFmtId="0" fontId="2" fillId="2" borderId="55" xfId="15" applyFill="1" applyBorder="1" applyAlignment="1" applyProtection="1">
      <alignment horizontal="left"/>
      <protection locked="0"/>
    </xf>
    <xf numFmtId="0" fontId="2" fillId="2" borderId="52" xfId="5" applyFill="1" applyBorder="1" applyAlignment="1" applyProtection="1">
      <alignment horizontal="left" wrapText="1"/>
      <protection locked="0"/>
    </xf>
    <xf numFmtId="0" fontId="2" fillId="2" borderId="53" xfId="5" applyFill="1" applyBorder="1" applyAlignment="1" applyProtection="1">
      <alignment horizontal="left" wrapText="1"/>
      <protection locked="0"/>
    </xf>
    <xf numFmtId="0" fontId="2" fillId="2" borderId="55" xfId="5" applyFill="1" applyBorder="1" applyAlignment="1" applyProtection="1">
      <alignment horizontal="left" wrapText="1"/>
      <protection locked="0"/>
    </xf>
    <xf numFmtId="0" fontId="2" fillId="0" borderId="201" xfId="0" applyFont="1" applyBorder="1" applyAlignment="1">
      <alignment vertical="center" wrapText="1"/>
    </xf>
    <xf numFmtId="0" fontId="2" fillId="0" borderId="189" xfId="0" applyFont="1" applyBorder="1" applyAlignment="1">
      <alignment vertical="center" wrapText="1"/>
    </xf>
    <xf numFmtId="0" fontId="2" fillId="0" borderId="188" xfId="10" applyBorder="1" applyAlignment="1">
      <alignment vertical="center" wrapText="1"/>
    </xf>
    <xf numFmtId="37" fontId="2" fillId="2" borderId="13" xfId="1" applyNumberFormat="1" applyFont="1" applyFill="1" applyBorder="1" applyAlignment="1" applyProtection="1">
      <alignment horizontal="center" vertical="center" wrapText="1"/>
      <protection locked="0"/>
    </xf>
    <xf numFmtId="37" fontId="2" fillId="2" borderId="14" xfId="1" applyNumberFormat="1" applyFont="1" applyFill="1" applyBorder="1" applyAlignment="1" applyProtection="1">
      <alignment horizontal="center" vertical="center" wrapText="1"/>
      <protection locked="0"/>
    </xf>
    <xf numFmtId="0" fontId="2" fillId="0" borderId="100" xfId="10" applyBorder="1" applyAlignment="1">
      <alignment vertical="top" wrapText="1"/>
    </xf>
    <xf numFmtId="0" fontId="2" fillId="0" borderId="102" xfId="10" applyBorder="1" applyAlignment="1">
      <alignment vertical="top" wrapText="1"/>
    </xf>
    <xf numFmtId="0" fontId="11" fillId="0" borderId="0" xfId="10" applyFont="1" applyAlignment="1">
      <alignment horizontal="left" wrapText="1"/>
    </xf>
    <xf numFmtId="0" fontId="2" fillId="0" borderId="13" xfId="10" applyBorder="1" applyAlignment="1">
      <alignment vertical="top" wrapText="1"/>
    </xf>
    <xf numFmtId="0" fontId="2" fillId="0" borderId="84" xfId="10" applyBorder="1" applyAlignment="1">
      <alignment vertical="top" wrapText="1"/>
    </xf>
    <xf numFmtId="0" fontId="2" fillId="2" borderId="18" xfId="10" applyFill="1" applyBorder="1" applyAlignment="1" applyProtection="1">
      <alignment horizontal="center"/>
      <protection locked="0"/>
    </xf>
    <xf numFmtId="0" fontId="2" fillId="2" borderId="13" xfId="10" applyFill="1" applyBorder="1" applyAlignment="1" applyProtection="1">
      <alignment horizontal="center" wrapText="1"/>
      <protection locked="0"/>
    </xf>
    <xf numFmtId="0" fontId="2" fillId="2" borderId="14" xfId="10" applyFill="1" applyBorder="1" applyAlignment="1" applyProtection="1">
      <alignment horizontal="center" wrapText="1"/>
      <protection locked="0"/>
    </xf>
    <xf numFmtId="0" fontId="2" fillId="0" borderId="13" xfId="10" applyBorder="1" applyAlignment="1">
      <alignment horizontal="center"/>
    </xf>
    <xf numFmtId="0" fontId="2" fillId="0" borderId="14" xfId="10" applyBorder="1" applyAlignment="1">
      <alignment horizontal="center"/>
    </xf>
    <xf numFmtId="0" fontId="16" fillId="2" borderId="13" xfId="10" applyFont="1" applyFill="1" applyBorder="1" applyAlignment="1" applyProtection="1">
      <alignment horizontal="left" wrapText="1"/>
      <protection locked="0"/>
    </xf>
    <xf numFmtId="0" fontId="16" fillId="2" borderId="14" xfId="10" applyFont="1" applyFill="1" applyBorder="1" applyAlignment="1" applyProtection="1">
      <alignment horizontal="left" wrapText="1"/>
      <protection locked="0"/>
    </xf>
    <xf numFmtId="0" fontId="16" fillId="2" borderId="207" xfId="10" applyFont="1" applyFill="1" applyBorder="1" applyAlignment="1" applyProtection="1">
      <alignment horizontal="left" vertical="center" wrapText="1"/>
      <protection locked="0"/>
    </xf>
    <xf numFmtId="0" fontId="2" fillId="2" borderId="189" xfId="10" applyFill="1" applyBorder="1" applyAlignment="1" applyProtection="1">
      <alignment horizontal="left" vertical="center" wrapText="1"/>
      <protection locked="0"/>
    </xf>
    <xf numFmtId="0" fontId="2" fillId="0" borderId="100" xfId="10" applyBorder="1" applyAlignment="1">
      <alignment horizontal="left" vertical="top" wrapText="1"/>
    </xf>
    <xf numFmtId="0" fontId="2" fillId="0" borderId="14" xfId="10" applyBorder="1" applyAlignment="1">
      <alignment horizontal="left" vertical="top" wrapText="1"/>
    </xf>
    <xf numFmtId="0" fontId="2" fillId="2" borderId="13" xfId="10" applyFill="1" applyBorder="1" applyAlignment="1" applyProtection="1">
      <alignment wrapText="1"/>
      <protection locked="0"/>
    </xf>
    <xf numFmtId="0" fontId="2" fillId="2" borderId="100" xfId="10" applyFill="1" applyBorder="1" applyAlignment="1" applyProtection="1">
      <alignment wrapText="1"/>
      <protection locked="0"/>
    </xf>
    <xf numFmtId="0" fontId="16" fillId="0" borderId="207" xfId="10" applyFont="1" applyBorder="1" applyAlignment="1">
      <alignment horizontal="center"/>
    </xf>
    <xf numFmtId="0" fontId="2" fillId="0" borderId="189" xfId="10" applyBorder="1" applyAlignment="1">
      <alignment horizontal="center"/>
    </xf>
    <xf numFmtId="0" fontId="16" fillId="0" borderId="201" xfId="10" applyFont="1" applyBorder="1" applyAlignment="1">
      <alignment horizontal="center"/>
    </xf>
    <xf numFmtId="0" fontId="16" fillId="0" borderId="205" xfId="10" applyFont="1" applyBorder="1" applyAlignment="1">
      <alignment horizontal="center"/>
    </xf>
    <xf numFmtId="0" fontId="2" fillId="0" borderId="13" xfId="10" applyBorder="1" applyAlignment="1">
      <alignment horizontal="left" wrapText="1"/>
    </xf>
    <xf numFmtId="0" fontId="2" fillId="0" borderId="100" xfId="10" applyBorder="1" applyAlignment="1">
      <alignment horizontal="left" wrapText="1"/>
    </xf>
    <xf numFmtId="0" fontId="2" fillId="0" borderId="14" xfId="10" applyBorder="1" applyAlignment="1">
      <alignment horizontal="left" wrapText="1"/>
    </xf>
    <xf numFmtId="0" fontId="2" fillId="2" borderId="14" xfId="10" applyFill="1" applyBorder="1" applyAlignment="1" applyProtection="1">
      <alignment wrapText="1"/>
      <protection locked="0"/>
    </xf>
    <xf numFmtId="0" fontId="2" fillId="2" borderId="0" xfId="10" applyFill="1" applyAlignment="1" applyProtection="1">
      <alignment horizontal="left" wrapText="1"/>
      <protection locked="0"/>
    </xf>
    <xf numFmtId="0" fontId="2" fillId="2" borderId="197" xfId="10" applyFill="1" applyBorder="1" applyAlignment="1" applyProtection="1">
      <alignment horizontal="left" wrapText="1"/>
      <protection locked="0"/>
    </xf>
    <xf numFmtId="0" fontId="2" fillId="2" borderId="201" xfId="10" applyFill="1" applyBorder="1" applyAlignment="1" applyProtection="1">
      <alignment wrapText="1"/>
      <protection locked="0"/>
    </xf>
    <xf numFmtId="0" fontId="2" fillId="2" borderId="188" xfId="10" applyFill="1" applyBorder="1" applyAlignment="1" applyProtection="1">
      <alignment wrapText="1"/>
      <protection locked="0"/>
    </xf>
    <xf numFmtId="0" fontId="2" fillId="2" borderId="189" xfId="10" applyFill="1" applyBorder="1" applyAlignment="1" applyProtection="1">
      <alignment wrapText="1"/>
      <protection locked="0"/>
    </xf>
    <xf numFmtId="0" fontId="2" fillId="2" borderId="201" xfId="10" applyFill="1" applyBorder="1" applyAlignment="1" applyProtection="1">
      <alignment horizontal="left" wrapText="1"/>
      <protection locked="0"/>
    </xf>
    <xf numFmtId="0" fontId="2" fillId="2" borderId="188" xfId="10" applyFill="1" applyBorder="1" applyAlignment="1" applyProtection="1">
      <alignment horizontal="left" wrapText="1"/>
      <protection locked="0"/>
    </xf>
    <xf numFmtId="0" fontId="2" fillId="2" borderId="189" xfId="10" applyFill="1" applyBorder="1" applyAlignment="1" applyProtection="1">
      <alignment horizontal="left" wrapText="1"/>
      <protection locked="0"/>
    </xf>
    <xf numFmtId="0" fontId="16" fillId="0" borderId="100" xfId="10" applyFont="1" applyBorder="1" applyAlignment="1">
      <alignment horizontal="left" vertical="top" wrapText="1"/>
    </xf>
    <xf numFmtId="0" fontId="16" fillId="0" borderId="136" xfId="10" applyFont="1" applyBorder="1" applyAlignment="1">
      <alignment horizontal="left" vertical="top" wrapText="1"/>
    </xf>
    <xf numFmtId="0" fontId="16" fillId="2" borderId="13" xfId="10" quotePrefix="1" applyFont="1" applyFill="1" applyBorder="1" applyAlignment="1" applyProtection="1">
      <alignment horizontal="left" vertical="top" wrapText="1"/>
      <protection locked="0"/>
    </xf>
    <xf numFmtId="0" fontId="16" fillId="2" borderId="100" xfId="10" quotePrefix="1" applyFont="1" applyFill="1" applyBorder="1" applyAlignment="1" applyProtection="1">
      <alignment horizontal="left" vertical="top" wrapText="1"/>
      <protection locked="0"/>
    </xf>
    <xf numFmtId="0" fontId="16" fillId="2" borderId="136" xfId="10" quotePrefix="1" applyFont="1" applyFill="1" applyBorder="1" applyAlignment="1" applyProtection="1">
      <alignment horizontal="left" vertical="top" wrapText="1"/>
      <protection locked="0"/>
    </xf>
    <xf numFmtId="0" fontId="11" fillId="0" borderId="13" xfId="10" applyFont="1" applyBorder="1" applyAlignment="1">
      <alignment wrapText="1"/>
    </xf>
    <xf numFmtId="0" fontId="11" fillId="0" borderId="100" xfId="10" applyFont="1" applyBorder="1" applyAlignment="1">
      <alignment wrapText="1"/>
    </xf>
    <xf numFmtId="0" fontId="2" fillId="0" borderId="136" xfId="10" applyBorder="1" applyAlignment="1">
      <alignment wrapText="1"/>
    </xf>
    <xf numFmtId="0" fontId="16" fillId="0" borderId="100" xfId="10" applyFont="1" applyBorder="1" applyAlignment="1">
      <alignment horizontal="left" vertical="top"/>
    </xf>
    <xf numFmtId="0" fontId="16" fillId="0" borderId="136" xfId="10" applyFont="1" applyBorder="1" applyAlignment="1">
      <alignment horizontal="left" vertical="top"/>
    </xf>
    <xf numFmtId="0" fontId="11" fillId="0" borderId="13" xfId="10" applyFont="1" applyBorder="1" applyAlignment="1">
      <alignment horizontal="justify" wrapText="1"/>
    </xf>
    <xf numFmtId="0" fontId="11" fillId="0" borderId="100" xfId="10" applyFont="1" applyBorder="1" applyAlignment="1">
      <alignment horizontal="justify" wrapText="1"/>
    </xf>
    <xf numFmtId="0" fontId="11" fillId="0" borderId="100" xfId="10" applyFont="1" applyBorder="1" applyAlignment="1">
      <alignment horizontal="justify"/>
    </xf>
    <xf numFmtId="0" fontId="11" fillId="0" borderId="14" xfId="10" applyFont="1" applyBorder="1" applyAlignment="1">
      <alignment horizontal="justify"/>
    </xf>
    <xf numFmtId="0" fontId="4" fillId="0" borderId="13" xfId="10" applyFont="1" applyBorder="1" applyAlignment="1">
      <alignment horizontal="center"/>
    </xf>
    <xf numFmtId="0" fontId="4" fillId="0" borderId="100" xfId="10" applyFont="1" applyBorder="1" applyAlignment="1">
      <alignment horizontal="center"/>
    </xf>
    <xf numFmtId="0" fontId="4" fillId="0" borderId="136" xfId="10" applyFont="1" applyBorder="1" applyAlignment="1">
      <alignment horizontal="center"/>
    </xf>
    <xf numFmtId="0" fontId="2" fillId="2" borderId="105" xfId="10" applyFill="1" applyBorder="1" applyAlignment="1" applyProtection="1">
      <alignment horizontal="left" wrapText="1"/>
      <protection locked="0"/>
    </xf>
    <xf numFmtId="0" fontId="2" fillId="2" borderId="117" xfId="10" applyFill="1" applyBorder="1" applyAlignment="1" applyProtection="1">
      <alignment horizontal="left" wrapText="1"/>
      <protection locked="0"/>
    </xf>
    <xf numFmtId="0" fontId="2" fillId="2" borderId="106" xfId="10" applyFill="1" applyBorder="1" applyAlignment="1" applyProtection="1">
      <alignment horizontal="left" wrapText="1"/>
      <protection locked="0"/>
    </xf>
    <xf numFmtId="0" fontId="2" fillId="2" borderId="22" xfId="10" applyFill="1" applyBorder="1" applyAlignment="1" applyProtection="1">
      <alignment horizontal="left" wrapText="1"/>
      <protection locked="0"/>
    </xf>
    <xf numFmtId="0" fontId="2" fillId="2" borderId="53" xfId="10" applyFill="1" applyBorder="1" applyAlignment="1" applyProtection="1">
      <alignment horizontal="left" wrapText="1"/>
      <protection locked="0"/>
    </xf>
    <xf numFmtId="0" fontId="2" fillId="2" borderId="55" xfId="10" applyFill="1" applyBorder="1" applyAlignment="1" applyProtection="1">
      <alignment horizontal="left" wrapText="1"/>
      <protection locked="0"/>
    </xf>
    <xf numFmtId="0" fontId="2" fillId="2" borderId="122" xfId="10" applyFill="1" applyBorder="1" applyAlignment="1" applyProtection="1">
      <alignment horizontal="left" wrapText="1"/>
      <protection locked="0"/>
    </xf>
    <xf numFmtId="0" fontId="2" fillId="2" borderId="114" xfId="10" applyFill="1" applyBorder="1" applyAlignment="1" applyProtection="1">
      <alignment horizontal="left" wrapText="1"/>
      <protection locked="0"/>
    </xf>
    <xf numFmtId="0" fontId="2" fillId="2" borderId="137" xfId="10" applyFill="1" applyBorder="1" applyAlignment="1" applyProtection="1">
      <alignment horizontal="left" wrapText="1"/>
      <protection locked="0"/>
    </xf>
    <xf numFmtId="37" fontId="4" fillId="2" borderId="53" xfId="19" applyFont="1" applyFill="1" applyBorder="1" applyAlignment="1" applyProtection="1">
      <alignment horizontal="left" vertical="top" wrapText="1"/>
      <protection locked="0"/>
    </xf>
    <xf numFmtId="37" fontId="4" fillId="2" borderId="55" xfId="19" applyFont="1" applyFill="1" applyBorder="1" applyAlignment="1" applyProtection="1">
      <alignment horizontal="left" vertical="top" wrapText="1"/>
      <protection locked="0"/>
    </xf>
    <xf numFmtId="0" fontId="2" fillId="2" borderId="100" xfId="16" applyFill="1" applyBorder="1" applyAlignment="1" applyProtection="1">
      <alignment horizontal="left"/>
      <protection locked="0"/>
    </xf>
    <xf numFmtId="0" fontId="2" fillId="2" borderId="14" xfId="16" applyFill="1" applyBorder="1" applyAlignment="1" applyProtection="1">
      <alignment horizontal="left"/>
      <protection locked="0"/>
    </xf>
    <xf numFmtId="37" fontId="2" fillId="2" borderId="12" xfId="14" applyNumberFormat="1" applyFont="1" applyFill="1" applyBorder="1" applyAlignment="1" applyProtection="1">
      <alignment horizontal="right"/>
      <protection locked="0"/>
    </xf>
    <xf numFmtId="37" fontId="2" fillId="2" borderId="15" xfId="14" applyNumberFormat="1" applyFont="1" applyFill="1" applyBorder="1" applyAlignment="1" applyProtection="1">
      <alignment horizontal="right"/>
      <protection locked="0"/>
    </xf>
    <xf numFmtId="37" fontId="6" fillId="0" borderId="13" xfId="19" applyFont="1" applyBorder="1" applyAlignment="1">
      <alignment horizontal="left" vertical="center" wrapText="1"/>
    </xf>
    <xf numFmtId="37" fontId="6" fillId="0" borderId="100" xfId="19" applyFont="1" applyBorder="1" applyAlignment="1">
      <alignment horizontal="left" vertical="center" wrapText="1"/>
    </xf>
    <xf numFmtId="37" fontId="6" fillId="0" borderId="14" xfId="19" applyFont="1" applyBorder="1" applyAlignment="1">
      <alignment horizontal="left" vertical="center" wrapText="1"/>
    </xf>
    <xf numFmtId="37" fontId="4" fillId="2" borderId="18" xfId="19" applyFont="1" applyFill="1" applyBorder="1" applyAlignment="1" applyProtection="1">
      <alignment horizontal="left" wrapText="1"/>
      <protection locked="0"/>
    </xf>
    <xf numFmtId="0" fontId="4" fillId="2" borderId="18" xfId="10" applyFont="1" applyFill="1" applyBorder="1" applyAlignment="1" applyProtection="1">
      <alignment horizontal="left" wrapText="1"/>
      <protection locked="0"/>
    </xf>
    <xf numFmtId="168" fontId="4" fillId="2" borderId="18" xfId="2" applyNumberFormat="1" applyFont="1" applyFill="1" applyBorder="1" applyAlignment="1" applyProtection="1">
      <alignment wrapText="1"/>
      <protection locked="0"/>
    </xf>
    <xf numFmtId="37" fontId="4" fillId="2" borderId="40" xfId="19" applyFont="1" applyFill="1" applyBorder="1" applyAlignment="1" applyProtection="1">
      <alignment wrapText="1"/>
      <protection locked="0"/>
    </xf>
    <xf numFmtId="37" fontId="4" fillId="2" borderId="160" xfId="19" applyFont="1" applyFill="1" applyBorder="1" applyAlignment="1" applyProtection="1">
      <alignment wrapText="1"/>
      <protection locked="0"/>
    </xf>
    <xf numFmtId="0" fontId="4" fillId="2" borderId="160" xfId="10" applyFont="1" applyFill="1" applyBorder="1" applyAlignment="1" applyProtection="1">
      <alignment wrapText="1"/>
      <protection locked="0"/>
    </xf>
    <xf numFmtId="0" fontId="4" fillId="2" borderId="161" xfId="10" applyFont="1" applyFill="1" applyBorder="1" applyAlignment="1" applyProtection="1">
      <alignment wrapText="1"/>
      <protection locked="0"/>
    </xf>
    <xf numFmtId="37" fontId="2" fillId="2" borderId="93" xfId="19" applyFill="1" applyBorder="1" applyAlignment="1" applyProtection="1">
      <alignment horizontal="center" wrapText="1"/>
      <protection locked="0"/>
    </xf>
    <xf numFmtId="37" fontId="2" fillId="2" borderId="40" xfId="19" applyFill="1" applyBorder="1" applyAlignment="1" applyProtection="1">
      <alignment horizontal="center" wrapText="1"/>
      <protection locked="0"/>
    </xf>
    <xf numFmtId="37" fontId="2" fillId="2" borderId="94" xfId="19" applyFill="1" applyBorder="1" applyAlignment="1" applyProtection="1">
      <alignment horizontal="center" wrapText="1"/>
      <protection locked="0"/>
    </xf>
    <xf numFmtId="37" fontId="2" fillId="2" borderId="128" xfId="19" applyFill="1" applyBorder="1" applyAlignment="1" applyProtection="1">
      <alignment horizontal="center" wrapText="1"/>
      <protection locked="0"/>
    </xf>
    <xf numFmtId="37" fontId="2" fillId="2" borderId="84" xfId="19" applyFill="1" applyBorder="1" applyAlignment="1" applyProtection="1">
      <alignment horizontal="center" wrapText="1"/>
      <protection locked="0"/>
    </xf>
    <xf numFmtId="37" fontId="2" fillId="2" borderId="143" xfId="19" applyFill="1" applyBorder="1" applyAlignment="1" applyProtection="1">
      <alignment horizontal="center" wrapText="1"/>
      <protection locked="0"/>
    </xf>
    <xf numFmtId="37" fontId="2" fillId="2" borderId="145" xfId="19" applyFill="1" applyBorder="1" applyAlignment="1" applyProtection="1">
      <alignment horizontal="center" wrapText="1"/>
      <protection locked="0"/>
    </xf>
    <xf numFmtId="37" fontId="2" fillId="2" borderId="146" xfId="19" applyFill="1" applyBorder="1" applyAlignment="1" applyProtection="1">
      <alignment horizontal="center" wrapText="1"/>
      <protection locked="0"/>
    </xf>
    <xf numFmtId="37" fontId="2" fillId="2" borderId="148" xfId="19" applyFill="1" applyBorder="1" applyAlignment="1" applyProtection="1">
      <alignment horizontal="center" wrapText="1"/>
      <protection locked="0"/>
    </xf>
    <xf numFmtId="37" fontId="2" fillId="2" borderId="149" xfId="19" applyFill="1" applyBorder="1" applyAlignment="1" applyProtection="1">
      <alignment horizontal="center" wrapText="1"/>
      <protection locked="0"/>
    </xf>
    <xf numFmtId="37" fontId="2" fillId="2" borderId="151" xfId="19" applyFill="1" applyBorder="1" applyAlignment="1" applyProtection="1">
      <alignment horizontal="center" wrapText="1"/>
      <protection locked="0"/>
    </xf>
    <xf numFmtId="37" fontId="2" fillId="2" borderId="152" xfId="19" applyFill="1" applyBorder="1" applyAlignment="1" applyProtection="1">
      <alignment horizontal="center" wrapText="1"/>
      <protection locked="0"/>
    </xf>
    <xf numFmtId="37" fontId="2" fillId="2" borderId="154" xfId="19" applyFill="1" applyBorder="1" applyAlignment="1" applyProtection="1">
      <alignment horizontal="center" wrapText="1"/>
      <protection locked="0"/>
    </xf>
    <xf numFmtId="37" fontId="2" fillId="2" borderId="155" xfId="19" applyFill="1" applyBorder="1" applyAlignment="1" applyProtection="1">
      <alignment horizontal="center" wrapText="1"/>
      <protection locked="0"/>
    </xf>
    <xf numFmtId="37" fontId="4" fillId="2" borderId="158" xfId="19" applyFont="1" applyFill="1" applyBorder="1" applyAlignment="1" applyProtection="1">
      <alignment wrapText="1"/>
      <protection locked="0"/>
    </xf>
    <xf numFmtId="0" fontId="4" fillId="2" borderId="158" xfId="10" applyFont="1" applyFill="1" applyBorder="1" applyAlignment="1" applyProtection="1">
      <alignment wrapText="1"/>
      <protection locked="0"/>
    </xf>
    <xf numFmtId="0" fontId="4" fillId="2" borderId="159" xfId="10" applyFont="1" applyFill="1" applyBorder="1" applyAlignment="1" applyProtection="1">
      <alignment wrapText="1"/>
      <protection locked="0"/>
    </xf>
    <xf numFmtId="37" fontId="4" fillId="2" borderId="162" xfId="19" applyFont="1" applyFill="1" applyBorder="1" applyAlignment="1" applyProtection="1">
      <alignment wrapText="1"/>
      <protection locked="0"/>
    </xf>
    <xf numFmtId="0" fontId="4" fillId="2" borderId="162" xfId="10" applyFont="1" applyFill="1" applyBorder="1" applyAlignment="1" applyProtection="1">
      <alignment wrapText="1"/>
      <protection locked="0"/>
    </xf>
    <xf numFmtId="0" fontId="4" fillId="2" borderId="163" xfId="10" applyFont="1" applyFill="1" applyBorder="1" applyAlignment="1" applyProtection="1">
      <alignment wrapText="1"/>
      <protection locked="0"/>
    </xf>
    <xf numFmtId="37" fontId="2" fillId="2" borderId="183" xfId="19" applyFill="1" applyBorder="1" applyAlignment="1" applyProtection="1">
      <alignment horizontal="center" wrapText="1"/>
      <protection locked="0"/>
    </xf>
    <xf numFmtId="37" fontId="2" fillId="2" borderId="186" xfId="19" applyFill="1" applyBorder="1" applyAlignment="1" applyProtection="1">
      <alignment horizontal="center" wrapText="1"/>
      <protection locked="0"/>
    </xf>
    <xf numFmtId="37" fontId="2" fillId="2" borderId="184" xfId="19" applyFill="1" applyBorder="1" applyAlignment="1" applyProtection="1">
      <alignment horizontal="center" wrapText="1"/>
      <protection locked="0"/>
    </xf>
    <xf numFmtId="0" fontId="4" fillId="2" borderId="164" xfId="10" applyFont="1" applyFill="1" applyBorder="1" applyAlignment="1" applyProtection="1">
      <alignment wrapText="1"/>
      <protection locked="0"/>
    </xf>
    <xf numFmtId="37" fontId="4" fillId="2" borderId="157" xfId="19" applyFont="1" applyFill="1" applyBorder="1" applyAlignment="1" applyProtection="1">
      <alignment wrapText="1"/>
      <protection locked="0"/>
    </xf>
    <xf numFmtId="0" fontId="4" fillId="2" borderId="157" xfId="10" applyFont="1" applyFill="1" applyBorder="1" applyAlignment="1" applyProtection="1">
      <alignment wrapText="1"/>
      <protection locked="0"/>
    </xf>
    <xf numFmtId="0" fontId="4" fillId="2" borderId="166" xfId="10" applyFont="1" applyFill="1" applyBorder="1" applyAlignment="1" applyProtection="1">
      <alignment wrapText="1"/>
      <protection locked="0"/>
    </xf>
    <xf numFmtId="37" fontId="2" fillId="2" borderId="167" xfId="19" applyFill="1" applyBorder="1" applyAlignment="1" applyProtection="1">
      <alignment horizontal="center" wrapText="1"/>
      <protection locked="0"/>
    </xf>
    <xf numFmtId="37" fontId="2" fillId="2" borderId="170" xfId="19" applyFill="1" applyBorder="1" applyAlignment="1" applyProtection="1">
      <alignment horizontal="center" wrapText="1"/>
      <protection locked="0"/>
    </xf>
    <xf numFmtId="37" fontId="2" fillId="2" borderId="172" xfId="19" applyFill="1" applyBorder="1" applyAlignment="1" applyProtection="1">
      <alignment horizontal="center" wrapText="1"/>
      <protection locked="0"/>
    </xf>
    <xf numFmtId="37" fontId="2" fillId="2" borderId="173" xfId="19" applyFill="1" applyBorder="1" applyAlignment="1" applyProtection="1">
      <alignment horizontal="center" wrapText="1"/>
      <protection locked="0"/>
    </xf>
    <xf numFmtId="37" fontId="2" fillId="2" borderId="175" xfId="19" applyFill="1" applyBorder="1" applyAlignment="1" applyProtection="1">
      <alignment horizontal="center" wrapText="1"/>
      <protection locked="0"/>
    </xf>
    <xf numFmtId="37" fontId="2" fillId="2" borderId="176" xfId="19" applyFill="1" applyBorder="1" applyAlignment="1" applyProtection="1">
      <alignment horizontal="center" wrapText="1"/>
      <protection locked="0"/>
    </xf>
    <xf numFmtId="37" fontId="2" fillId="2" borderId="177" xfId="19" applyFill="1" applyBorder="1" applyAlignment="1" applyProtection="1">
      <alignment horizontal="center" wrapText="1"/>
      <protection locked="0"/>
    </xf>
    <xf numFmtId="37" fontId="2" fillId="2" borderId="179" xfId="19" applyFill="1" applyBorder="1" applyAlignment="1" applyProtection="1">
      <alignment horizontal="center" wrapText="1"/>
      <protection locked="0"/>
    </xf>
    <xf numFmtId="37" fontId="2" fillId="2" borderId="181" xfId="19" applyFill="1" applyBorder="1" applyAlignment="1" applyProtection="1">
      <alignment horizontal="center" wrapText="1"/>
      <protection locked="0"/>
    </xf>
    <xf numFmtId="37" fontId="4" fillId="2" borderId="190" xfId="19" applyFont="1" applyFill="1" applyBorder="1" applyAlignment="1" applyProtection="1">
      <alignment wrapText="1"/>
      <protection locked="0"/>
    </xf>
    <xf numFmtId="0" fontId="4" fillId="2" borderId="190" xfId="10" applyFont="1" applyFill="1" applyBorder="1" applyAlignment="1" applyProtection="1">
      <alignment wrapText="1"/>
      <protection locked="0"/>
    </xf>
    <xf numFmtId="0" fontId="4" fillId="2" borderId="191" xfId="10" applyFont="1" applyFill="1" applyBorder="1" applyAlignment="1" applyProtection="1">
      <alignment wrapText="1"/>
      <protection locked="0"/>
    </xf>
    <xf numFmtId="37" fontId="4" fillId="2" borderId="188" xfId="19" applyFont="1" applyFill="1" applyBorder="1" applyAlignment="1" applyProtection="1">
      <alignment wrapText="1"/>
      <protection locked="0"/>
    </xf>
    <xf numFmtId="0" fontId="4" fillId="2" borderId="188" xfId="10" applyFont="1" applyFill="1" applyBorder="1" applyAlignment="1" applyProtection="1">
      <alignment wrapText="1"/>
      <protection locked="0"/>
    </xf>
    <xf numFmtId="0" fontId="4" fillId="2" borderId="189" xfId="10" applyFont="1" applyFill="1" applyBorder="1" applyAlignment="1" applyProtection="1">
      <alignment wrapText="1"/>
      <protection locked="0"/>
    </xf>
    <xf numFmtId="37" fontId="4" fillId="2" borderId="192" xfId="19" applyFont="1" applyFill="1" applyBorder="1" applyAlignment="1" applyProtection="1">
      <alignment wrapText="1"/>
      <protection locked="0"/>
    </xf>
    <xf numFmtId="0" fontId="4" fillId="2" borderId="192" xfId="10" applyFont="1" applyFill="1" applyBorder="1" applyAlignment="1" applyProtection="1">
      <alignment wrapText="1"/>
      <protection locked="0"/>
    </xf>
    <xf numFmtId="0" fontId="4" fillId="2" borderId="193" xfId="10" applyFont="1" applyFill="1" applyBorder="1" applyAlignment="1" applyProtection="1">
      <alignment wrapText="1"/>
      <protection locked="0"/>
    </xf>
    <xf numFmtId="0" fontId="4" fillId="2" borderId="194" xfId="10" applyFont="1" applyFill="1" applyBorder="1" applyAlignment="1" applyProtection="1">
      <alignment wrapText="1"/>
      <protection locked="0"/>
    </xf>
    <xf numFmtId="37" fontId="4" fillId="2" borderId="187" xfId="19" applyFont="1" applyFill="1" applyBorder="1" applyAlignment="1" applyProtection="1">
      <alignment wrapText="1"/>
      <protection locked="0"/>
    </xf>
    <xf numFmtId="0" fontId="4" fillId="2" borderId="187" xfId="10" applyFont="1" applyFill="1" applyBorder="1" applyAlignment="1" applyProtection="1">
      <alignment wrapText="1"/>
      <protection locked="0"/>
    </xf>
    <xf numFmtId="0" fontId="4" fillId="2" borderId="195" xfId="10" applyFont="1" applyFill="1" applyBorder="1" applyAlignment="1" applyProtection="1">
      <alignment wrapText="1"/>
      <protection locked="0"/>
    </xf>
    <xf numFmtId="0" fontId="2" fillId="2" borderId="13" xfId="5" applyFill="1" applyBorder="1" applyAlignment="1" applyProtection="1">
      <alignment horizontal="left" wrapText="1"/>
      <protection locked="0"/>
    </xf>
    <xf numFmtId="0" fontId="2" fillId="2" borderId="100" xfId="5" applyFill="1" applyBorder="1" applyAlignment="1" applyProtection="1">
      <alignment horizontal="left" wrapText="1"/>
      <protection locked="0"/>
    </xf>
    <xf numFmtId="0" fontId="2" fillId="2" borderId="14" xfId="5" applyFill="1" applyBorder="1" applyAlignment="1" applyProtection="1">
      <alignment horizontal="left" wrapText="1"/>
      <protection locked="0"/>
    </xf>
    <xf numFmtId="0" fontId="2" fillId="2" borderId="13" xfId="10" applyFill="1" applyBorder="1" applyAlignment="1" applyProtection="1">
      <alignment horizontal="left" wrapText="1"/>
      <protection locked="0"/>
    </xf>
    <xf numFmtId="0" fontId="2" fillId="2" borderId="102" xfId="10" applyFill="1" applyBorder="1" applyAlignment="1" applyProtection="1">
      <alignment horizontal="left" wrapText="1"/>
      <protection locked="0"/>
    </xf>
    <xf numFmtId="0" fontId="11" fillId="0" borderId="0" xfId="0" applyFont="1" applyAlignment="1">
      <alignment horizontal="justify" wrapText="1"/>
    </xf>
    <xf numFmtId="0" fontId="2" fillId="0" borderId="0" xfId="0" applyFont="1" applyAlignment="1">
      <alignment horizontal="justify" wrapText="1"/>
    </xf>
    <xf numFmtId="0" fontId="2" fillId="0" borderId="13" xfId="10" applyBorder="1" applyAlignment="1">
      <alignment horizontal="left" vertical="center" wrapText="1"/>
    </xf>
    <xf numFmtId="0" fontId="2" fillId="0" borderId="100" xfId="10" applyBorder="1" applyAlignment="1">
      <alignment horizontal="left" vertical="center" wrapText="1"/>
    </xf>
    <xf numFmtId="0" fontId="2" fillId="2" borderId="13" xfId="10" applyFill="1" applyBorder="1" applyAlignment="1" applyProtection="1">
      <alignment horizontal="center" vertical="center" wrapText="1"/>
      <protection locked="0"/>
    </xf>
    <xf numFmtId="0" fontId="2" fillId="2" borderId="100" xfId="10" applyFill="1" applyBorder="1" applyAlignment="1" applyProtection="1">
      <alignment horizontal="center" vertical="center" wrapText="1"/>
      <protection locked="0"/>
    </xf>
    <xf numFmtId="0" fontId="2" fillId="2" borderId="14" xfId="10" applyFill="1" applyBorder="1" applyAlignment="1" applyProtection="1">
      <alignment horizontal="center" vertical="center" wrapText="1"/>
      <protection locked="0"/>
    </xf>
    <xf numFmtId="14" fontId="2" fillId="2" borderId="13" xfId="10" applyNumberFormat="1" applyFill="1" applyBorder="1" applyAlignment="1" applyProtection="1">
      <alignment horizontal="center" vertical="center"/>
      <protection locked="0"/>
    </xf>
    <xf numFmtId="0" fontId="2" fillId="2" borderId="100" xfId="10" applyFill="1" applyBorder="1" applyAlignment="1" applyProtection="1">
      <alignment horizontal="center" vertical="center"/>
      <protection locked="0"/>
    </xf>
    <xf numFmtId="0" fontId="2" fillId="2" borderId="14" xfId="10" applyFill="1" applyBorder="1" applyAlignment="1" applyProtection="1">
      <alignment horizontal="center" vertical="center"/>
      <protection locked="0"/>
    </xf>
  </cellXfs>
  <cellStyles count="28">
    <cellStyle name="Comma" xfId="1" builtinId="3"/>
    <cellStyle name="Comma 2 2" xfId="14" xr:uid="{FED758DF-37D5-4639-A89C-ED2DAC649992}"/>
    <cellStyle name="Comma 6" xfId="12" xr:uid="{6451A2B0-7751-4934-8885-92BD4B45C92A}"/>
    <cellStyle name="Comma 7" xfId="21" xr:uid="{B6DA548E-D9AD-4C38-8E25-1B75347F3091}"/>
    <cellStyle name="Currency 2" xfId="23" xr:uid="{64DB18E4-3655-4BB3-AC62-17B1330BF53B}"/>
    <cellStyle name="Currency 2 2" xfId="25" xr:uid="{E051382B-DD38-49CB-BCC8-3088DF575C2C}"/>
    <cellStyle name="Hyperlink" xfId="7" builtinId="8"/>
    <cellStyle name="Normal" xfId="0" builtinId="0"/>
    <cellStyle name="Normal 2" xfId="10" xr:uid="{AB567FE4-7C5D-4AFB-A850-B14DD74B9C99}"/>
    <cellStyle name="Normal 3" xfId="26" xr:uid="{EA216BDF-F1FC-40ED-8266-7532ED5C9778}"/>
    <cellStyle name="Normal 3 2" xfId="27" xr:uid="{8BA569F6-B784-43D5-B9FE-5611989DF1FB}"/>
    <cellStyle name="Normal 9" xfId="11" xr:uid="{EA88B29E-22CF-4A2C-B845-DA2D0DEC554D}"/>
    <cellStyle name="Normal_bcrpt 2" xfId="9" xr:uid="{25AE2A4F-AAEF-49E7-AA89-D33BA4CED3AC}"/>
    <cellStyle name="Normal_chklist" xfId="3" xr:uid="{AC88A2CE-ABFE-4EB6-BA76-B2AB7B1C1ECD}"/>
    <cellStyle name="Normal_cover" xfId="4" xr:uid="{F2B637ED-B8DA-4379-B6C2-96632ACC880F}"/>
    <cellStyle name="Normal_cover 2" xfId="6" xr:uid="{1A85D3F3-5F0B-4F00-91BC-A17CB949ADE6}"/>
    <cellStyle name="Normal_Foster Care Cost Report" xfId="5" xr:uid="{823BB5F4-0152-4BC3-9B86-1AE581ACFB61}"/>
    <cellStyle name="Normal_Foster Care Cost Report 2" xfId="16" xr:uid="{37C577AD-5467-4ECB-A708-53F527600928}"/>
    <cellStyle name="Normal_rtcrpt" xfId="8" xr:uid="{C2AC9E0D-898D-4A80-9D24-D86728B34DF1}"/>
    <cellStyle name="Normal_scha-2" xfId="15" xr:uid="{61CEE011-1D50-47AD-A734-650082985E44}"/>
    <cellStyle name="Normal_scha-3-1" xfId="17" xr:uid="{DBB65E3A-A911-44EA-896B-DCB024D99C31}"/>
    <cellStyle name="Normal_scha-3-3" xfId="18" xr:uid="{5C8DA0C9-D3D1-4887-8468-6665D1C01E72}"/>
    <cellStyle name="Normal_sch-g" xfId="20" xr:uid="{BA2C52F2-E23A-41F0-9F2A-0CB6090E7C53}"/>
    <cellStyle name="Normal_sch-h 2" xfId="24" xr:uid="{1941B425-E244-46B4-A98A-548A2151D8FF}"/>
    <cellStyle name="Normal_sch-j-2 2" xfId="19" xr:uid="{F38D2091-997A-416B-887A-FF91272BC801}"/>
    <cellStyle name="Percent" xfId="2" builtinId="5"/>
    <cellStyle name="Percent 2" xfId="22" xr:uid="{09677340-5781-43C9-8B93-7BD90DF85A40}"/>
    <cellStyle name="Percent 2 2" xfId="13" xr:uid="{B2440EF4-AA1E-4524-9F8F-3ED6D206D4B9}"/>
  </cellStyles>
  <dxfs count="2">
    <dxf>
      <font>
        <b/>
        <i val="0"/>
        <color rgb="FFFF0000"/>
      </font>
    </dxf>
    <dxf>
      <font>
        <b/>
        <i val="0"/>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F7FAD-ED66-4378-AAAD-D84523EB8A84}">
  <dimension ref="A1:J27"/>
  <sheetViews>
    <sheetView workbookViewId="0"/>
  </sheetViews>
  <sheetFormatPr defaultColWidth="8.6640625" defaultRowHeight="16.5" x14ac:dyDescent="0.3"/>
  <cols>
    <col min="1" max="1" width="25.44140625" style="983" bestFit="1" customWidth="1"/>
    <col min="2" max="2" width="33" style="983" bestFit="1" customWidth="1"/>
    <col min="3" max="3" width="2.33203125" style="983" customWidth="1"/>
    <col min="4" max="4" width="10.109375" style="983" bestFit="1" customWidth="1"/>
    <col min="5" max="5" width="2.33203125" style="983" customWidth="1"/>
    <col min="6" max="6" width="13.88671875" style="983" bestFit="1" customWidth="1"/>
    <col min="7" max="7" width="2.33203125" style="983" customWidth="1"/>
    <col min="8" max="8" width="10.44140625" style="983" bestFit="1" customWidth="1"/>
    <col min="9" max="9" width="2.33203125" style="983" customWidth="1"/>
    <col min="10" max="10" width="9.109375" style="983" bestFit="1" customWidth="1"/>
    <col min="11" max="16384" width="8.6640625" style="983"/>
  </cols>
  <sheetData>
    <row r="1" spans="1:10" x14ac:dyDescent="0.3">
      <c r="A1" s="981" t="s">
        <v>895</v>
      </c>
      <c r="B1" s="982" t="s">
        <v>896</v>
      </c>
      <c r="D1" s="984" t="s">
        <v>897</v>
      </c>
      <c r="E1" s="984"/>
      <c r="F1" s="984" t="s">
        <v>898</v>
      </c>
      <c r="G1" s="984"/>
      <c r="H1" s="984" t="s">
        <v>899</v>
      </c>
      <c r="I1" s="984"/>
      <c r="J1" s="985" t="s">
        <v>900</v>
      </c>
    </row>
    <row r="2" spans="1:10" x14ac:dyDescent="0.3">
      <c r="A2" s="986" t="s">
        <v>132</v>
      </c>
      <c r="B2" s="986" t="s">
        <v>30</v>
      </c>
      <c r="D2" s="987" t="s">
        <v>901</v>
      </c>
      <c r="E2" s="984"/>
      <c r="F2" s="987" t="s">
        <v>901</v>
      </c>
      <c r="G2" s="984"/>
      <c r="H2" s="987" t="s">
        <v>901</v>
      </c>
      <c r="I2" s="984"/>
      <c r="J2" s="987" t="s">
        <v>901</v>
      </c>
    </row>
    <row r="3" spans="1:10" x14ac:dyDescent="0.3">
      <c r="A3" s="986" t="s">
        <v>136</v>
      </c>
      <c r="B3" s="986" t="s">
        <v>28</v>
      </c>
      <c r="D3" s="988">
        <v>1</v>
      </c>
      <c r="E3" s="985"/>
      <c r="F3" s="989" t="s">
        <v>58</v>
      </c>
      <c r="G3" s="985"/>
      <c r="H3" s="988">
        <v>11</v>
      </c>
      <c r="I3" s="985"/>
      <c r="J3" s="988">
        <v>3</v>
      </c>
    </row>
    <row r="4" spans="1:10" x14ac:dyDescent="0.3">
      <c r="A4" s="986" t="s">
        <v>137</v>
      </c>
      <c r="B4" s="986" t="s">
        <v>189</v>
      </c>
      <c r="D4" s="988">
        <v>2</v>
      </c>
      <c r="E4" s="985"/>
      <c r="F4" s="989" t="s">
        <v>735</v>
      </c>
      <c r="G4" s="985"/>
      <c r="H4" s="988">
        <v>12</v>
      </c>
      <c r="I4" s="985"/>
      <c r="J4" s="988">
        <v>11</v>
      </c>
    </row>
    <row r="5" spans="1:10" x14ac:dyDescent="0.3">
      <c r="A5" s="986" t="s">
        <v>138</v>
      </c>
      <c r="B5" s="986" t="s">
        <v>858</v>
      </c>
      <c r="D5" s="988">
        <v>3</v>
      </c>
      <c r="E5" s="985"/>
      <c r="F5" s="989" t="s">
        <v>894</v>
      </c>
      <c r="G5" s="985"/>
      <c r="H5" s="988">
        <v>13</v>
      </c>
      <c r="I5" s="985"/>
      <c r="J5" s="988">
        <v>12</v>
      </c>
    </row>
    <row r="6" spans="1:10" x14ac:dyDescent="0.3">
      <c r="A6" s="986" t="s">
        <v>139</v>
      </c>
      <c r="B6" s="986" t="s">
        <v>857</v>
      </c>
      <c r="D6" s="988">
        <v>4</v>
      </c>
      <c r="E6" s="985"/>
      <c r="F6" s="989" t="s">
        <v>902</v>
      </c>
      <c r="G6" s="985"/>
      <c r="H6" s="988">
        <v>14</v>
      </c>
      <c r="I6" s="985"/>
      <c r="J6" s="988">
        <v>13</v>
      </c>
    </row>
    <row r="7" spans="1:10" x14ac:dyDescent="0.3">
      <c r="A7" s="986" t="s">
        <v>140</v>
      </c>
      <c r="B7" s="986" t="s">
        <v>856</v>
      </c>
      <c r="D7" s="988">
        <v>5</v>
      </c>
      <c r="E7" s="985"/>
      <c r="F7" s="989" t="s">
        <v>258</v>
      </c>
      <c r="G7" s="985"/>
      <c r="H7" s="988">
        <v>15</v>
      </c>
      <c r="I7" s="985"/>
      <c r="J7" s="988">
        <v>14</v>
      </c>
    </row>
    <row r="8" spans="1:10" x14ac:dyDescent="0.3">
      <c r="A8" s="986" t="s">
        <v>855</v>
      </c>
      <c r="B8" s="986" t="s">
        <v>254</v>
      </c>
      <c r="D8" s="988">
        <v>6</v>
      </c>
      <c r="E8" s="985"/>
      <c r="F8" s="985"/>
      <c r="G8" s="985"/>
      <c r="H8" s="988">
        <v>16</v>
      </c>
      <c r="I8" s="985"/>
      <c r="J8" s="988">
        <v>15</v>
      </c>
    </row>
    <row r="9" spans="1:10" x14ac:dyDescent="0.3">
      <c r="A9" s="986" t="s">
        <v>125</v>
      </c>
      <c r="B9" s="986" t="s">
        <v>855</v>
      </c>
      <c r="D9" s="988">
        <v>7</v>
      </c>
      <c r="E9" s="985"/>
      <c r="F9" s="985"/>
      <c r="G9" s="985"/>
      <c r="H9" s="988">
        <v>17</v>
      </c>
      <c r="I9" s="985"/>
      <c r="J9" s="988">
        <v>16</v>
      </c>
    </row>
    <row r="10" spans="1:10" x14ac:dyDescent="0.3">
      <c r="A10" s="986" t="s">
        <v>147</v>
      </c>
      <c r="B10" s="986" t="s">
        <v>170</v>
      </c>
      <c r="D10" s="988">
        <v>8</v>
      </c>
      <c r="E10" s="985"/>
      <c r="F10" s="985"/>
      <c r="G10" s="985"/>
      <c r="H10" s="988">
        <v>18</v>
      </c>
      <c r="I10" s="985"/>
      <c r="J10" s="988">
        <v>17</v>
      </c>
    </row>
    <row r="11" spans="1:10" x14ac:dyDescent="0.3">
      <c r="B11" s="986" t="s">
        <v>451</v>
      </c>
      <c r="D11" s="988">
        <v>9</v>
      </c>
      <c r="E11" s="985"/>
      <c r="F11" s="985"/>
      <c r="G11" s="985"/>
      <c r="H11" s="988">
        <v>19</v>
      </c>
      <c r="I11" s="985"/>
      <c r="J11" s="988">
        <v>18</v>
      </c>
    </row>
    <row r="12" spans="1:10" x14ac:dyDescent="0.3">
      <c r="B12" s="986" t="s">
        <v>452</v>
      </c>
      <c r="D12" s="988">
        <v>10</v>
      </c>
      <c r="E12" s="985"/>
      <c r="F12" s="985"/>
      <c r="G12" s="985"/>
      <c r="H12" s="988">
        <v>23</v>
      </c>
      <c r="I12" s="985"/>
      <c r="J12" s="988">
        <v>19</v>
      </c>
    </row>
    <row r="13" spans="1:10" x14ac:dyDescent="0.3">
      <c r="D13" s="988">
        <v>11</v>
      </c>
      <c r="E13" s="985"/>
      <c r="F13" s="985"/>
      <c r="G13" s="985"/>
      <c r="H13" s="988">
        <v>24</v>
      </c>
      <c r="I13" s="985"/>
      <c r="J13" s="988">
        <v>23</v>
      </c>
    </row>
    <row r="14" spans="1:10" x14ac:dyDescent="0.3">
      <c r="D14" s="988">
        <v>12</v>
      </c>
      <c r="E14" s="985"/>
      <c r="F14" s="985"/>
      <c r="G14" s="985"/>
      <c r="H14" s="988">
        <v>25</v>
      </c>
      <c r="I14" s="985"/>
      <c r="J14" s="988">
        <v>24</v>
      </c>
    </row>
    <row r="15" spans="1:10" x14ac:dyDescent="0.3">
      <c r="D15" s="988">
        <v>13</v>
      </c>
      <c r="E15" s="985"/>
      <c r="F15" s="985"/>
      <c r="G15" s="985"/>
      <c r="H15" s="1017"/>
      <c r="I15" s="985"/>
      <c r="J15" s="988">
        <v>25</v>
      </c>
    </row>
    <row r="16" spans="1:10" x14ac:dyDescent="0.3">
      <c r="D16" s="988">
        <v>14</v>
      </c>
      <c r="E16" s="985"/>
      <c r="F16" s="985"/>
      <c r="G16" s="985"/>
      <c r="H16" s="1017"/>
      <c r="I16" s="985"/>
      <c r="J16" s="1017"/>
    </row>
    <row r="17" spans="4:10" x14ac:dyDescent="0.3">
      <c r="D17" s="988">
        <v>15</v>
      </c>
      <c r="E17" s="985"/>
      <c r="F17" s="985"/>
      <c r="G17" s="985"/>
      <c r="H17" s="1017"/>
      <c r="I17" s="985"/>
      <c r="J17" s="1017"/>
    </row>
    <row r="18" spans="4:10" x14ac:dyDescent="0.3">
      <c r="D18" s="988">
        <v>16</v>
      </c>
      <c r="E18" s="985"/>
      <c r="F18" s="985"/>
      <c r="G18" s="985"/>
      <c r="H18" s="1017"/>
      <c r="I18" s="985"/>
      <c r="J18" s="1017"/>
    </row>
    <row r="19" spans="4:10" x14ac:dyDescent="0.3">
      <c r="D19" s="988">
        <v>17</v>
      </c>
      <c r="E19" s="985"/>
      <c r="F19" s="985"/>
      <c r="G19" s="985"/>
      <c r="H19" s="1017"/>
      <c r="I19" s="985"/>
      <c r="J19" s="1017"/>
    </row>
    <row r="20" spans="4:10" x14ac:dyDescent="0.3">
      <c r="D20" s="988">
        <v>18</v>
      </c>
      <c r="E20" s="985"/>
      <c r="F20" s="985"/>
      <c r="G20" s="985"/>
      <c r="H20" s="1017"/>
      <c r="I20" s="985"/>
      <c r="J20" s="1017"/>
    </row>
    <row r="21" spans="4:10" x14ac:dyDescent="0.3">
      <c r="D21" s="988">
        <v>19</v>
      </c>
      <c r="E21" s="985"/>
      <c r="F21" s="985"/>
      <c r="G21" s="985"/>
      <c r="H21" s="1017"/>
      <c r="I21" s="985"/>
      <c r="J21" s="1017"/>
    </row>
    <row r="22" spans="4:10" x14ac:dyDescent="0.3">
      <c r="D22" s="988">
        <v>20</v>
      </c>
      <c r="E22" s="985"/>
      <c r="F22" s="985"/>
      <c r="G22" s="985"/>
      <c r="H22" s="1017"/>
      <c r="I22" s="985"/>
      <c r="J22" s="1017"/>
    </row>
    <row r="23" spans="4:10" x14ac:dyDescent="0.3">
      <c r="D23" s="988">
        <v>21</v>
      </c>
      <c r="E23" s="985"/>
      <c r="F23" s="985"/>
      <c r="G23" s="985"/>
      <c r="H23" s="1017"/>
      <c r="I23" s="985"/>
      <c r="J23" s="1017"/>
    </row>
    <row r="24" spans="4:10" x14ac:dyDescent="0.3">
      <c r="D24" s="988">
        <v>22</v>
      </c>
      <c r="E24" s="985"/>
      <c r="F24" s="985"/>
      <c r="G24" s="985"/>
      <c r="H24" s="1017"/>
      <c r="I24" s="985"/>
      <c r="J24" s="1017"/>
    </row>
    <row r="25" spans="4:10" x14ac:dyDescent="0.3">
      <c r="D25" s="988">
        <v>23</v>
      </c>
      <c r="E25" s="985"/>
      <c r="F25" s="985"/>
      <c r="G25" s="985"/>
      <c r="H25" s="1017"/>
      <c r="I25" s="985"/>
      <c r="J25" s="1017"/>
    </row>
    <row r="26" spans="4:10" x14ac:dyDescent="0.3">
      <c r="D26" s="988">
        <v>24</v>
      </c>
      <c r="E26" s="985"/>
      <c r="F26" s="985"/>
      <c r="G26" s="985"/>
      <c r="H26" s="1017"/>
      <c r="I26" s="985"/>
      <c r="J26" s="1017"/>
    </row>
    <row r="27" spans="4:10" x14ac:dyDescent="0.3">
      <c r="D27" s="988">
        <v>25</v>
      </c>
      <c r="E27" s="985"/>
      <c r="F27" s="985"/>
      <c r="G27" s="985"/>
      <c r="H27" s="1017"/>
      <c r="I27" s="985"/>
      <c r="J27" s="1017"/>
    </row>
  </sheetData>
  <sheetProtection algorithmName="SHA-512" hashValue="EZZgc7Ga8d06SgA9+e7ExYRwcCoJxOW03MVY9Pr4wXi5ILtbgwYuewS7rE7aALRCT41Ojulro9N4JrrAUoZhhw==" saltValue="AOQD2JIsqRjuTWA610xwbA=="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58CCD-9041-48B1-87F0-3AE7BFCD5C74}">
  <dimension ref="A1:G121"/>
  <sheetViews>
    <sheetView workbookViewId="0"/>
  </sheetViews>
  <sheetFormatPr defaultColWidth="7.88671875" defaultRowHeight="15" x14ac:dyDescent="0.2"/>
  <cols>
    <col min="1" max="1" width="30.21875" style="138" customWidth="1"/>
    <col min="2" max="7" width="12" style="138" customWidth="1"/>
    <col min="8" max="16384" width="7.88671875" style="138"/>
  </cols>
  <sheetData>
    <row r="1" spans="1:7" ht="15" customHeight="1" x14ac:dyDescent="0.25">
      <c r="A1" s="196" t="s">
        <v>169</v>
      </c>
      <c r="B1" s="197"/>
      <c r="C1" s="198"/>
      <c r="D1" s="199"/>
      <c r="E1" s="199"/>
      <c r="F1" s="199"/>
      <c r="G1" s="199"/>
    </row>
    <row r="2" spans="1:7" ht="13.15" customHeight="1" x14ac:dyDescent="0.2">
      <c r="A2" s="4" t="s">
        <v>93</v>
      </c>
      <c r="B2" s="200"/>
      <c r="C2" s="199"/>
      <c r="D2" s="201" t="s">
        <v>155</v>
      </c>
      <c r="E2" s="202"/>
      <c r="F2" s="202"/>
      <c r="G2" s="203"/>
    </row>
    <row r="3" spans="1:7" ht="13.15" customHeight="1" x14ac:dyDescent="0.2">
      <c r="A3" s="4" t="s">
        <v>959</v>
      </c>
      <c r="B3" s="198"/>
      <c r="C3" s="204"/>
      <c r="D3" s="144">
        <f>'Sch A'!$A$7</f>
        <v>0</v>
      </c>
      <c r="E3" s="205"/>
      <c r="F3" s="205"/>
      <c r="G3" s="206"/>
    </row>
    <row r="4" spans="1:7" ht="13.15" customHeight="1" x14ac:dyDescent="0.2">
      <c r="A4" s="204"/>
      <c r="B4" s="207"/>
      <c r="C4" s="208"/>
      <c r="D4" s="209" t="s">
        <v>80</v>
      </c>
      <c r="E4" s="204"/>
      <c r="F4" s="204"/>
      <c r="G4" s="210"/>
    </row>
    <row r="5" spans="1:7" ht="13.15" customHeight="1" x14ac:dyDescent="0.2">
      <c r="A5" s="208"/>
      <c r="B5" s="207"/>
      <c r="C5" s="208"/>
      <c r="D5" s="212" t="s">
        <v>81</v>
      </c>
      <c r="E5" s="151">
        <f>'Sch A'!E13</f>
        <v>0</v>
      </c>
      <c r="F5" s="212" t="s">
        <v>82</v>
      </c>
      <c r="G5" s="151">
        <f>'Sch A'!H13</f>
        <v>0</v>
      </c>
    </row>
    <row r="6" spans="1:7" ht="13.15" customHeight="1" x14ac:dyDescent="0.2">
      <c r="A6" s="199"/>
      <c r="B6" s="208"/>
      <c r="C6" s="208"/>
      <c r="D6" s="208"/>
      <c r="E6" s="208"/>
      <c r="F6" s="208"/>
      <c r="G6" s="208"/>
    </row>
    <row r="7" spans="1:7" ht="15" customHeight="1" x14ac:dyDescent="0.2">
      <c r="A7" s="213" t="s">
        <v>156</v>
      </c>
      <c r="B7" s="214" t="s">
        <v>170</v>
      </c>
      <c r="C7" s="215"/>
      <c r="D7" s="215"/>
      <c r="E7" s="215"/>
      <c r="F7" s="215"/>
      <c r="G7" s="216"/>
    </row>
    <row r="8" spans="1:7" ht="15" customHeight="1" x14ac:dyDescent="0.2">
      <c r="A8" s="217" t="s">
        <v>171</v>
      </c>
      <c r="B8" s="1207"/>
      <c r="C8" s="1208"/>
      <c r="D8" s="1208"/>
      <c r="E8" s="1208"/>
      <c r="F8" s="1208"/>
      <c r="G8" s="1209"/>
    </row>
    <row r="9" spans="1:7" ht="26.1" customHeight="1" x14ac:dyDescent="0.2">
      <c r="A9" s="218"/>
      <c r="B9" s="179" t="s">
        <v>130</v>
      </c>
      <c r="C9" s="219" t="s">
        <v>124</v>
      </c>
      <c r="D9" s="220" t="s">
        <v>125</v>
      </c>
      <c r="E9" s="221" t="s">
        <v>890</v>
      </c>
      <c r="F9" s="222" t="s">
        <v>172</v>
      </c>
    </row>
    <row r="10" spans="1:7" ht="15" customHeight="1" x14ac:dyDescent="0.2">
      <c r="A10" s="223" t="s">
        <v>173</v>
      </c>
      <c r="B10" s="224"/>
      <c r="C10" s="225"/>
      <c r="D10" s="225"/>
      <c r="E10" s="225"/>
      <c r="F10" s="226"/>
    </row>
    <row r="11" spans="1:7" ht="15" customHeight="1" x14ac:dyDescent="0.35">
      <c r="A11" s="227" t="s">
        <v>174</v>
      </c>
      <c r="B11" s="228">
        <f>SUM(C11:E11)</f>
        <v>0</v>
      </c>
      <c r="C11" s="228">
        <f>E69</f>
        <v>0</v>
      </c>
      <c r="D11" s="228">
        <f t="shared" ref="D11:E11" si="0">F69</f>
        <v>0</v>
      </c>
      <c r="E11" s="228">
        <f t="shared" si="0"/>
        <v>0</v>
      </c>
      <c r="F11" s="229"/>
    </row>
    <row r="12" spans="1:7" ht="15" customHeight="1" x14ac:dyDescent="0.35">
      <c r="A12" s="227" t="s">
        <v>175</v>
      </c>
      <c r="B12" s="228">
        <f t="shared" ref="B12:B16" si="1">SUM(C12:E12)</f>
        <v>0</v>
      </c>
      <c r="C12" s="228">
        <f>E82</f>
        <v>0</v>
      </c>
      <c r="D12" s="228">
        <f t="shared" ref="D12:E12" si="2">F82</f>
        <v>0</v>
      </c>
      <c r="E12" s="228">
        <f t="shared" si="2"/>
        <v>0</v>
      </c>
      <c r="F12" s="229"/>
    </row>
    <row r="13" spans="1:7" ht="15" customHeight="1" x14ac:dyDescent="0.35">
      <c r="A13" s="227" t="s">
        <v>176</v>
      </c>
      <c r="B13" s="228">
        <f t="shared" si="1"/>
        <v>0</v>
      </c>
      <c r="C13" s="228">
        <f>E94</f>
        <v>0</v>
      </c>
      <c r="D13" s="228">
        <f t="shared" ref="D13:E13" si="3">F94</f>
        <v>0</v>
      </c>
      <c r="E13" s="228">
        <f t="shared" si="3"/>
        <v>0</v>
      </c>
      <c r="F13" s="229"/>
    </row>
    <row r="14" spans="1:7" ht="15" customHeight="1" x14ac:dyDescent="0.35">
      <c r="A14" s="227" t="s">
        <v>177</v>
      </c>
      <c r="B14" s="228">
        <f t="shared" si="1"/>
        <v>0</v>
      </c>
      <c r="C14" s="228">
        <f>E107</f>
        <v>0</v>
      </c>
      <c r="D14" s="228">
        <f t="shared" ref="D14:E14" si="4">F107</f>
        <v>0</v>
      </c>
      <c r="E14" s="228">
        <f t="shared" si="4"/>
        <v>0</v>
      </c>
      <c r="F14" s="229"/>
    </row>
    <row r="15" spans="1:7" ht="15" customHeight="1" x14ac:dyDescent="0.35">
      <c r="A15" s="227" t="s">
        <v>178</v>
      </c>
      <c r="B15" s="228">
        <f t="shared" si="1"/>
        <v>0</v>
      </c>
      <c r="C15" s="228">
        <f>E120</f>
        <v>0</v>
      </c>
      <c r="D15" s="228">
        <f t="shared" ref="D15:E15" si="5">F120</f>
        <v>0</v>
      </c>
      <c r="E15" s="228">
        <f t="shared" si="5"/>
        <v>0</v>
      </c>
      <c r="F15" s="229"/>
    </row>
    <row r="16" spans="1:7" ht="15" customHeight="1" x14ac:dyDescent="0.2">
      <c r="A16" s="230" t="s">
        <v>179</v>
      </c>
      <c r="B16" s="228">
        <f t="shared" si="1"/>
        <v>0</v>
      </c>
      <c r="C16" s="228">
        <f>SUM(C11:C15)</f>
        <v>0</v>
      </c>
      <c r="D16" s="228">
        <f>SUM(D11:D15)</f>
        <v>0</v>
      </c>
      <c r="E16" s="228">
        <f>SUM(E11:E15)</f>
        <v>0</v>
      </c>
      <c r="F16" s="226"/>
    </row>
    <row r="17" spans="1:7" ht="15" customHeight="1" x14ac:dyDescent="0.2">
      <c r="A17" s="231" t="s">
        <v>180</v>
      </c>
      <c r="B17" s="232"/>
      <c r="C17" s="232"/>
      <c r="D17" s="232"/>
      <c r="E17" s="232"/>
      <c r="F17" s="232"/>
      <c r="G17" s="232"/>
    </row>
    <row r="18" spans="1:7" ht="15" customHeight="1" x14ac:dyDescent="0.2">
      <c r="A18" s="231"/>
      <c r="B18" s="232"/>
      <c r="C18" s="232"/>
      <c r="D18" s="232"/>
      <c r="E18" s="232"/>
      <c r="F18" s="232"/>
      <c r="G18" s="232"/>
    </row>
    <row r="19" spans="1:7" ht="15" customHeight="1" x14ac:dyDescent="0.2">
      <c r="A19" s="233"/>
      <c r="B19" s="233"/>
      <c r="C19" s="233"/>
      <c r="D19" s="233"/>
      <c r="E19" s="233"/>
      <c r="F19" s="233"/>
      <c r="G19" s="233"/>
    </row>
    <row r="20" spans="1:7" ht="15" customHeight="1" x14ac:dyDescent="0.25">
      <c r="A20" s="175" t="s">
        <v>181</v>
      </c>
      <c r="B20" s="175"/>
      <c r="C20" s="175"/>
      <c r="D20" s="176"/>
      <c r="E20" s="175"/>
      <c r="F20" s="175"/>
      <c r="G20" s="175"/>
    </row>
    <row r="21" spans="1:7" ht="26.1" customHeight="1" x14ac:dyDescent="0.2">
      <c r="A21" s="177" t="s">
        <v>182</v>
      </c>
      <c r="B21" s="178" t="s">
        <v>183</v>
      </c>
      <c r="C21" s="178" t="s">
        <v>184</v>
      </c>
      <c r="D21" s="234" t="s">
        <v>130</v>
      </c>
      <c r="E21" s="219" t="s">
        <v>124</v>
      </c>
      <c r="F21" s="220" t="s">
        <v>125</v>
      </c>
      <c r="G21" s="221" t="s">
        <v>890</v>
      </c>
    </row>
    <row r="22" spans="1:7" ht="15" customHeight="1" x14ac:dyDescent="0.2">
      <c r="A22" s="238"/>
      <c r="B22" s="239"/>
      <c r="C22" s="240"/>
      <c r="D22" s="241">
        <f t="shared" ref="D22:D41" si="6">SUM(E22:G22)</f>
        <v>0</v>
      </c>
      <c r="E22" s="242"/>
      <c r="F22" s="242"/>
      <c r="G22" s="242"/>
    </row>
    <row r="23" spans="1:7" ht="15" customHeight="1" x14ac:dyDescent="0.2">
      <c r="A23" s="238"/>
      <c r="B23" s="239"/>
      <c r="C23" s="240"/>
      <c r="D23" s="241">
        <f t="shared" si="6"/>
        <v>0</v>
      </c>
      <c r="E23" s="242"/>
      <c r="F23" s="242"/>
      <c r="G23" s="242"/>
    </row>
    <row r="24" spans="1:7" ht="15" customHeight="1" x14ac:dyDescent="0.2">
      <c r="A24" s="238"/>
      <c r="B24" s="239"/>
      <c r="C24" s="240"/>
      <c r="D24" s="241">
        <f t="shared" si="6"/>
        <v>0</v>
      </c>
      <c r="E24" s="242"/>
      <c r="F24" s="242"/>
      <c r="G24" s="242"/>
    </row>
    <row r="25" spans="1:7" ht="15" customHeight="1" x14ac:dyDescent="0.2">
      <c r="A25" s="238"/>
      <c r="B25" s="239"/>
      <c r="C25" s="240"/>
      <c r="D25" s="241">
        <f t="shared" si="6"/>
        <v>0</v>
      </c>
      <c r="E25" s="242"/>
      <c r="F25" s="242"/>
      <c r="G25" s="242"/>
    </row>
    <row r="26" spans="1:7" ht="15" customHeight="1" x14ac:dyDescent="0.2">
      <c r="A26" s="238"/>
      <c r="B26" s="239"/>
      <c r="C26" s="240"/>
      <c r="D26" s="241">
        <f t="shared" si="6"/>
        <v>0</v>
      </c>
      <c r="E26" s="242"/>
      <c r="F26" s="242"/>
      <c r="G26" s="242"/>
    </row>
    <row r="27" spans="1:7" ht="15" customHeight="1" x14ac:dyDescent="0.2">
      <c r="A27" s="238"/>
      <c r="B27" s="239"/>
      <c r="C27" s="240"/>
      <c r="D27" s="241">
        <f t="shared" si="6"/>
        <v>0</v>
      </c>
      <c r="E27" s="242"/>
      <c r="F27" s="242"/>
      <c r="G27" s="242"/>
    </row>
    <row r="28" spans="1:7" ht="15" customHeight="1" x14ac:dyDescent="0.2">
      <c r="A28" s="238"/>
      <c r="B28" s="239"/>
      <c r="C28" s="240"/>
      <c r="D28" s="241">
        <f t="shared" si="6"/>
        <v>0</v>
      </c>
      <c r="E28" s="242"/>
      <c r="F28" s="242"/>
      <c r="G28" s="242"/>
    </row>
    <row r="29" spans="1:7" ht="15" customHeight="1" x14ac:dyDescent="0.2">
      <c r="A29" s="238"/>
      <c r="B29" s="239"/>
      <c r="C29" s="240"/>
      <c r="D29" s="241">
        <f t="shared" si="6"/>
        <v>0</v>
      </c>
      <c r="E29" s="242"/>
      <c r="F29" s="242"/>
      <c r="G29" s="242"/>
    </row>
    <row r="30" spans="1:7" ht="15" customHeight="1" x14ac:dyDescent="0.2">
      <c r="A30" s="238"/>
      <c r="B30" s="239"/>
      <c r="C30" s="240"/>
      <c r="D30" s="241">
        <f t="shared" si="6"/>
        <v>0</v>
      </c>
      <c r="E30" s="242"/>
      <c r="F30" s="242"/>
      <c r="G30" s="242"/>
    </row>
    <row r="31" spans="1:7" ht="15" customHeight="1" x14ac:dyDescent="0.2">
      <c r="A31" s="238"/>
      <c r="B31" s="239"/>
      <c r="C31" s="240"/>
      <c r="D31" s="241">
        <f t="shared" si="6"/>
        <v>0</v>
      </c>
      <c r="E31" s="242"/>
      <c r="F31" s="242"/>
      <c r="G31" s="242"/>
    </row>
    <row r="32" spans="1:7" ht="15" customHeight="1" x14ac:dyDescent="0.2">
      <c r="A32" s="238"/>
      <c r="B32" s="239"/>
      <c r="C32" s="240"/>
      <c r="D32" s="241">
        <f t="shared" si="6"/>
        <v>0</v>
      </c>
      <c r="E32" s="242"/>
      <c r="F32" s="242"/>
      <c r="G32" s="242"/>
    </row>
    <row r="33" spans="1:7" ht="15" customHeight="1" x14ac:dyDescent="0.2">
      <c r="A33" s="238"/>
      <c r="B33" s="239"/>
      <c r="C33" s="240"/>
      <c r="D33" s="241">
        <f t="shared" si="6"/>
        <v>0</v>
      </c>
      <c r="E33" s="242"/>
      <c r="F33" s="242"/>
      <c r="G33" s="242"/>
    </row>
    <row r="34" spans="1:7" ht="15" customHeight="1" x14ac:dyDescent="0.2">
      <c r="A34" s="238"/>
      <c r="B34" s="239"/>
      <c r="C34" s="240"/>
      <c r="D34" s="241">
        <f t="shared" si="6"/>
        <v>0</v>
      </c>
      <c r="E34" s="242"/>
      <c r="F34" s="242"/>
      <c r="G34" s="242"/>
    </row>
    <row r="35" spans="1:7" ht="15" customHeight="1" x14ac:dyDescent="0.2">
      <c r="A35" s="238"/>
      <c r="B35" s="239"/>
      <c r="C35" s="240"/>
      <c r="D35" s="241">
        <f t="shared" si="6"/>
        <v>0</v>
      </c>
      <c r="E35" s="242"/>
      <c r="F35" s="242"/>
      <c r="G35" s="242"/>
    </row>
    <row r="36" spans="1:7" ht="15" customHeight="1" x14ac:dyDescent="0.2">
      <c r="A36" s="238"/>
      <c r="B36" s="239"/>
      <c r="C36" s="240"/>
      <c r="D36" s="241">
        <f t="shared" si="6"/>
        <v>0</v>
      </c>
      <c r="E36" s="242"/>
      <c r="F36" s="242"/>
      <c r="G36" s="242"/>
    </row>
    <row r="37" spans="1:7" ht="15" customHeight="1" x14ac:dyDescent="0.2">
      <c r="A37" s="238"/>
      <c r="B37" s="239"/>
      <c r="C37" s="240"/>
      <c r="D37" s="241">
        <f t="shared" si="6"/>
        <v>0</v>
      </c>
      <c r="E37" s="242"/>
      <c r="F37" s="242"/>
      <c r="G37" s="242"/>
    </row>
    <row r="38" spans="1:7" ht="15" customHeight="1" x14ac:dyDescent="0.2">
      <c r="A38" s="238"/>
      <c r="B38" s="239"/>
      <c r="C38" s="240"/>
      <c r="D38" s="241">
        <f t="shared" si="6"/>
        <v>0</v>
      </c>
      <c r="E38" s="242"/>
      <c r="F38" s="242"/>
      <c r="G38" s="242"/>
    </row>
    <row r="39" spans="1:7" ht="15" customHeight="1" x14ac:dyDescent="0.2">
      <c r="A39" s="238"/>
      <c r="B39" s="239"/>
      <c r="C39" s="240"/>
      <c r="D39" s="241">
        <f t="shared" si="6"/>
        <v>0</v>
      </c>
      <c r="E39" s="242"/>
      <c r="F39" s="242"/>
      <c r="G39" s="242"/>
    </row>
    <row r="40" spans="1:7" ht="15" customHeight="1" x14ac:dyDescent="0.2">
      <c r="A40" s="238"/>
      <c r="B40" s="239"/>
      <c r="C40" s="240"/>
      <c r="D40" s="241">
        <f t="shared" si="6"/>
        <v>0</v>
      </c>
      <c r="E40" s="242"/>
      <c r="F40" s="242"/>
      <c r="G40" s="242"/>
    </row>
    <row r="41" spans="1:7" ht="15" customHeight="1" x14ac:dyDescent="0.2">
      <c r="A41" s="238"/>
      <c r="B41" s="239"/>
      <c r="C41" s="240"/>
      <c r="D41" s="241">
        <f t="shared" si="6"/>
        <v>0</v>
      </c>
      <c r="E41" s="242"/>
      <c r="F41" s="242"/>
      <c r="G41" s="242"/>
    </row>
    <row r="42" spans="1:7" ht="15" customHeight="1" x14ac:dyDescent="0.25">
      <c r="A42" s="211"/>
      <c r="B42" s="211"/>
      <c r="C42" s="211"/>
      <c r="D42" s="211"/>
      <c r="E42" s="211"/>
      <c r="F42" s="211"/>
      <c r="G42" s="211"/>
    </row>
    <row r="43" spans="1:7" ht="15" customHeight="1" x14ac:dyDescent="0.25">
      <c r="A43" s="211"/>
      <c r="B43" s="211"/>
      <c r="C43" s="211"/>
      <c r="D43" s="211"/>
      <c r="E43" s="211"/>
      <c r="F43" s="211"/>
      <c r="G43" s="211"/>
    </row>
    <row r="44" spans="1:7" ht="15" customHeight="1" x14ac:dyDescent="0.25">
      <c r="A44" s="243" t="s">
        <v>30</v>
      </c>
      <c r="B44" s="244"/>
      <c r="C44" s="244"/>
      <c r="D44" s="245"/>
      <c r="E44" s="245"/>
      <c r="F44" s="245"/>
      <c r="G44" s="246"/>
    </row>
    <row r="45" spans="1:7" ht="26.1" customHeight="1" x14ac:dyDescent="0.2">
      <c r="A45" s="177" t="s">
        <v>185</v>
      </c>
      <c r="B45" s="178" t="s">
        <v>183</v>
      </c>
      <c r="C45" s="178" t="s">
        <v>184</v>
      </c>
      <c r="D45" s="179" t="s">
        <v>130</v>
      </c>
      <c r="E45" s="235" t="s">
        <v>124</v>
      </c>
      <c r="F45" s="236" t="s">
        <v>125</v>
      </c>
      <c r="G45" s="237" t="s">
        <v>890</v>
      </c>
    </row>
    <row r="46" spans="1:7" ht="15" customHeight="1" x14ac:dyDescent="0.25">
      <c r="A46" s="238"/>
      <c r="B46" s="247" t="s">
        <v>186</v>
      </c>
      <c r="C46" s="248"/>
      <c r="D46" s="228">
        <f t="shared" ref="D46:D68" si="7">SUM(E46:G46)</f>
        <v>0</v>
      </c>
      <c r="E46" s="249"/>
      <c r="F46" s="240"/>
      <c r="G46" s="239"/>
    </row>
    <row r="47" spans="1:7" ht="15" customHeight="1" x14ac:dyDescent="0.2">
      <c r="A47" s="238"/>
      <c r="B47" s="239"/>
      <c r="C47" s="239"/>
      <c r="D47" s="228">
        <f t="shared" si="7"/>
        <v>0</v>
      </c>
      <c r="E47" s="250">
        <f t="shared" ref="E47:E68" si="8">IFERROR(VLOOKUP(B47,$B$22:$G$41,4,0)*C47,0)</f>
        <v>0</v>
      </c>
      <c r="F47" s="250">
        <f t="shared" ref="F47:F68" si="9">IFERROR(VLOOKUP(B47,$B$22:$G$41,5,0)*C47,0)</f>
        <v>0</v>
      </c>
      <c r="G47" s="250">
        <f t="shared" ref="G47:G68" si="10">IFERROR(VLOOKUP(B47,$B$22:$G$41,6,0)*C47,0)</f>
        <v>0</v>
      </c>
    </row>
    <row r="48" spans="1:7" ht="15" customHeight="1" x14ac:dyDescent="0.2">
      <c r="A48" s="238"/>
      <c r="B48" s="239"/>
      <c r="C48" s="239"/>
      <c r="D48" s="228">
        <f t="shared" si="7"/>
        <v>0</v>
      </c>
      <c r="E48" s="250">
        <f t="shared" si="8"/>
        <v>0</v>
      </c>
      <c r="F48" s="250">
        <f t="shared" si="9"/>
        <v>0</v>
      </c>
      <c r="G48" s="250">
        <f t="shared" si="10"/>
        <v>0</v>
      </c>
    </row>
    <row r="49" spans="1:7" ht="15" customHeight="1" x14ac:dyDescent="0.2">
      <c r="A49" s="238"/>
      <c r="B49" s="239"/>
      <c r="C49" s="239"/>
      <c r="D49" s="228">
        <f t="shared" si="7"/>
        <v>0</v>
      </c>
      <c r="E49" s="250">
        <f t="shared" si="8"/>
        <v>0</v>
      </c>
      <c r="F49" s="250">
        <f t="shared" si="9"/>
        <v>0</v>
      </c>
      <c r="G49" s="250">
        <f t="shared" si="10"/>
        <v>0</v>
      </c>
    </row>
    <row r="50" spans="1:7" ht="15" customHeight="1" x14ac:dyDescent="0.2">
      <c r="A50" s="238"/>
      <c r="B50" s="239"/>
      <c r="C50" s="239"/>
      <c r="D50" s="228">
        <f t="shared" si="7"/>
        <v>0</v>
      </c>
      <c r="E50" s="250">
        <f t="shared" si="8"/>
        <v>0</v>
      </c>
      <c r="F50" s="250">
        <f t="shared" si="9"/>
        <v>0</v>
      </c>
      <c r="G50" s="250">
        <f t="shared" si="10"/>
        <v>0</v>
      </c>
    </row>
    <row r="51" spans="1:7" ht="15" customHeight="1" x14ac:dyDescent="0.2">
      <c r="A51" s="238"/>
      <c r="B51" s="239"/>
      <c r="C51" s="239"/>
      <c r="D51" s="228">
        <f t="shared" si="7"/>
        <v>0</v>
      </c>
      <c r="E51" s="250">
        <f t="shared" si="8"/>
        <v>0</v>
      </c>
      <c r="F51" s="250">
        <f t="shared" si="9"/>
        <v>0</v>
      </c>
      <c r="G51" s="250">
        <f t="shared" si="10"/>
        <v>0</v>
      </c>
    </row>
    <row r="52" spans="1:7" ht="15" customHeight="1" x14ac:dyDescent="0.2">
      <c r="A52" s="238"/>
      <c r="B52" s="239"/>
      <c r="C52" s="239"/>
      <c r="D52" s="228">
        <f t="shared" si="7"/>
        <v>0</v>
      </c>
      <c r="E52" s="250">
        <f t="shared" si="8"/>
        <v>0</v>
      </c>
      <c r="F52" s="250">
        <f t="shared" si="9"/>
        <v>0</v>
      </c>
      <c r="G52" s="250">
        <f t="shared" si="10"/>
        <v>0</v>
      </c>
    </row>
    <row r="53" spans="1:7" ht="15" customHeight="1" x14ac:dyDescent="0.2">
      <c r="A53" s="238"/>
      <c r="B53" s="239"/>
      <c r="C53" s="239"/>
      <c r="D53" s="228">
        <f t="shared" si="7"/>
        <v>0</v>
      </c>
      <c r="E53" s="250">
        <f t="shared" si="8"/>
        <v>0</v>
      </c>
      <c r="F53" s="250">
        <f t="shared" si="9"/>
        <v>0</v>
      </c>
      <c r="G53" s="250">
        <f t="shared" si="10"/>
        <v>0</v>
      </c>
    </row>
    <row r="54" spans="1:7" ht="15" customHeight="1" x14ac:dyDescent="0.2">
      <c r="A54" s="238"/>
      <c r="B54" s="239"/>
      <c r="C54" s="239"/>
      <c r="D54" s="228">
        <f t="shared" si="7"/>
        <v>0</v>
      </c>
      <c r="E54" s="250">
        <f t="shared" si="8"/>
        <v>0</v>
      </c>
      <c r="F54" s="250">
        <f t="shared" si="9"/>
        <v>0</v>
      </c>
      <c r="G54" s="250">
        <f t="shared" si="10"/>
        <v>0</v>
      </c>
    </row>
    <row r="55" spans="1:7" ht="15" customHeight="1" x14ac:dyDescent="0.2">
      <c r="A55" s="238"/>
      <c r="B55" s="239"/>
      <c r="C55" s="239"/>
      <c r="D55" s="228">
        <f t="shared" si="7"/>
        <v>0</v>
      </c>
      <c r="E55" s="250">
        <f t="shared" si="8"/>
        <v>0</v>
      </c>
      <c r="F55" s="250">
        <f t="shared" si="9"/>
        <v>0</v>
      </c>
      <c r="G55" s="250">
        <f t="shared" si="10"/>
        <v>0</v>
      </c>
    </row>
    <row r="56" spans="1:7" ht="15" customHeight="1" x14ac:dyDescent="0.2">
      <c r="A56" s="238"/>
      <c r="B56" s="239"/>
      <c r="C56" s="239"/>
      <c r="D56" s="228">
        <f t="shared" si="7"/>
        <v>0</v>
      </c>
      <c r="E56" s="250">
        <f t="shared" si="8"/>
        <v>0</v>
      </c>
      <c r="F56" s="250">
        <f t="shared" si="9"/>
        <v>0</v>
      </c>
      <c r="G56" s="250">
        <f t="shared" si="10"/>
        <v>0</v>
      </c>
    </row>
    <row r="57" spans="1:7" ht="15" customHeight="1" x14ac:dyDescent="0.2">
      <c r="A57" s="238"/>
      <c r="B57" s="239"/>
      <c r="C57" s="239"/>
      <c r="D57" s="228">
        <f t="shared" si="7"/>
        <v>0</v>
      </c>
      <c r="E57" s="250">
        <f t="shared" si="8"/>
        <v>0</v>
      </c>
      <c r="F57" s="250">
        <f t="shared" si="9"/>
        <v>0</v>
      </c>
      <c r="G57" s="250">
        <f t="shared" si="10"/>
        <v>0</v>
      </c>
    </row>
    <row r="58" spans="1:7" ht="15" customHeight="1" x14ac:dyDescent="0.2">
      <c r="A58" s="238"/>
      <c r="B58" s="239"/>
      <c r="C58" s="239"/>
      <c r="D58" s="228">
        <f t="shared" si="7"/>
        <v>0</v>
      </c>
      <c r="E58" s="250">
        <f t="shared" si="8"/>
        <v>0</v>
      </c>
      <c r="F58" s="250">
        <f t="shared" si="9"/>
        <v>0</v>
      </c>
      <c r="G58" s="250">
        <f t="shared" si="10"/>
        <v>0</v>
      </c>
    </row>
    <row r="59" spans="1:7" ht="15" customHeight="1" x14ac:dyDescent="0.2">
      <c r="A59" s="238"/>
      <c r="B59" s="239"/>
      <c r="C59" s="239"/>
      <c r="D59" s="228">
        <f t="shared" si="7"/>
        <v>0</v>
      </c>
      <c r="E59" s="250">
        <f t="shared" si="8"/>
        <v>0</v>
      </c>
      <c r="F59" s="250">
        <f t="shared" si="9"/>
        <v>0</v>
      </c>
      <c r="G59" s="250">
        <f t="shared" si="10"/>
        <v>0</v>
      </c>
    </row>
    <row r="60" spans="1:7" ht="15" customHeight="1" x14ac:dyDescent="0.2">
      <c r="A60" s="238"/>
      <c r="B60" s="239"/>
      <c r="C60" s="239"/>
      <c r="D60" s="228">
        <f t="shared" si="7"/>
        <v>0</v>
      </c>
      <c r="E60" s="250">
        <f t="shared" si="8"/>
        <v>0</v>
      </c>
      <c r="F60" s="250">
        <f t="shared" si="9"/>
        <v>0</v>
      </c>
      <c r="G60" s="250">
        <f t="shared" si="10"/>
        <v>0</v>
      </c>
    </row>
    <row r="61" spans="1:7" ht="15" customHeight="1" x14ac:dyDescent="0.2">
      <c r="A61" s="238"/>
      <c r="B61" s="239"/>
      <c r="C61" s="239"/>
      <c r="D61" s="228">
        <f t="shared" si="7"/>
        <v>0</v>
      </c>
      <c r="E61" s="250">
        <f t="shared" si="8"/>
        <v>0</v>
      </c>
      <c r="F61" s="250">
        <f t="shared" si="9"/>
        <v>0</v>
      </c>
      <c r="G61" s="250">
        <f t="shared" si="10"/>
        <v>0</v>
      </c>
    </row>
    <row r="62" spans="1:7" ht="15" customHeight="1" x14ac:dyDescent="0.2">
      <c r="A62" s="238"/>
      <c r="B62" s="239"/>
      <c r="C62" s="239"/>
      <c r="D62" s="228">
        <f t="shared" si="7"/>
        <v>0</v>
      </c>
      <c r="E62" s="250">
        <f t="shared" si="8"/>
        <v>0</v>
      </c>
      <c r="F62" s="250">
        <f t="shared" si="9"/>
        <v>0</v>
      </c>
      <c r="G62" s="250">
        <f t="shared" si="10"/>
        <v>0</v>
      </c>
    </row>
    <row r="63" spans="1:7" ht="15" customHeight="1" x14ac:dyDescent="0.2">
      <c r="A63" s="238"/>
      <c r="B63" s="239"/>
      <c r="C63" s="239"/>
      <c r="D63" s="228">
        <f t="shared" si="7"/>
        <v>0</v>
      </c>
      <c r="E63" s="250">
        <f t="shared" si="8"/>
        <v>0</v>
      </c>
      <c r="F63" s="250">
        <f t="shared" si="9"/>
        <v>0</v>
      </c>
      <c r="G63" s="250">
        <f t="shared" si="10"/>
        <v>0</v>
      </c>
    </row>
    <row r="64" spans="1:7" ht="15" customHeight="1" x14ac:dyDescent="0.2">
      <c r="A64" s="238"/>
      <c r="B64" s="239"/>
      <c r="C64" s="239"/>
      <c r="D64" s="228">
        <f t="shared" si="7"/>
        <v>0</v>
      </c>
      <c r="E64" s="250">
        <f t="shared" si="8"/>
        <v>0</v>
      </c>
      <c r="F64" s="250">
        <f t="shared" si="9"/>
        <v>0</v>
      </c>
      <c r="G64" s="250">
        <f t="shared" si="10"/>
        <v>0</v>
      </c>
    </row>
    <row r="65" spans="1:7" ht="15" customHeight="1" x14ac:dyDescent="0.2">
      <c r="A65" s="238"/>
      <c r="B65" s="239"/>
      <c r="C65" s="239"/>
      <c r="D65" s="228">
        <f t="shared" si="7"/>
        <v>0</v>
      </c>
      <c r="E65" s="250">
        <f t="shared" si="8"/>
        <v>0</v>
      </c>
      <c r="F65" s="250">
        <f t="shared" si="9"/>
        <v>0</v>
      </c>
      <c r="G65" s="250">
        <f t="shared" si="10"/>
        <v>0</v>
      </c>
    </row>
    <row r="66" spans="1:7" ht="15" customHeight="1" x14ac:dyDescent="0.2">
      <c r="A66" s="238"/>
      <c r="B66" s="239"/>
      <c r="C66" s="239"/>
      <c r="D66" s="228">
        <f t="shared" si="7"/>
        <v>0</v>
      </c>
      <c r="E66" s="250">
        <f t="shared" si="8"/>
        <v>0</v>
      </c>
      <c r="F66" s="250">
        <f t="shared" si="9"/>
        <v>0</v>
      </c>
      <c r="G66" s="250">
        <f t="shared" si="10"/>
        <v>0</v>
      </c>
    </row>
    <row r="67" spans="1:7" ht="15" customHeight="1" x14ac:dyDescent="0.2">
      <c r="A67" s="238"/>
      <c r="B67" s="239"/>
      <c r="C67" s="239"/>
      <c r="D67" s="228">
        <f t="shared" si="7"/>
        <v>0</v>
      </c>
      <c r="E67" s="250">
        <f t="shared" si="8"/>
        <v>0</v>
      </c>
      <c r="F67" s="250">
        <f t="shared" si="9"/>
        <v>0</v>
      </c>
      <c r="G67" s="250">
        <f t="shared" si="10"/>
        <v>0</v>
      </c>
    </row>
    <row r="68" spans="1:7" ht="15" customHeight="1" x14ac:dyDescent="0.2">
      <c r="A68" s="238"/>
      <c r="B68" s="239"/>
      <c r="C68" s="239"/>
      <c r="D68" s="228">
        <f t="shared" si="7"/>
        <v>0</v>
      </c>
      <c r="E68" s="250">
        <f t="shared" si="8"/>
        <v>0</v>
      </c>
      <c r="F68" s="250">
        <f t="shared" si="9"/>
        <v>0</v>
      </c>
      <c r="G68" s="250">
        <f t="shared" si="10"/>
        <v>0</v>
      </c>
    </row>
    <row r="69" spans="1:7" ht="15" customHeight="1" thickBot="1" x14ac:dyDescent="0.3">
      <c r="A69" s="251" t="s">
        <v>187</v>
      </c>
      <c r="B69" s="252"/>
      <c r="C69" s="252"/>
      <c r="D69" s="253">
        <f>SUM(D46:D68)</f>
        <v>0</v>
      </c>
      <c r="E69" s="253">
        <f t="shared" ref="E69:G69" si="11">SUM(E46:E68)</f>
        <v>0</v>
      </c>
      <c r="F69" s="253">
        <f t="shared" si="11"/>
        <v>0</v>
      </c>
      <c r="G69" s="253">
        <f t="shared" si="11"/>
        <v>0</v>
      </c>
    </row>
    <row r="70" spans="1:7" ht="15" customHeight="1" thickTop="1" x14ac:dyDescent="0.25">
      <c r="A70" s="211"/>
      <c r="B70" s="211"/>
      <c r="C70" s="211"/>
      <c r="D70" s="211"/>
      <c r="E70" s="211"/>
      <c r="F70" s="211"/>
      <c r="G70" s="211"/>
    </row>
    <row r="71" spans="1:7" ht="15" customHeight="1" x14ac:dyDescent="0.25">
      <c r="A71" s="211"/>
      <c r="B71" s="211"/>
      <c r="C71" s="211"/>
      <c r="D71" s="211"/>
      <c r="E71" s="211"/>
      <c r="F71" s="211"/>
      <c r="G71" s="211"/>
    </row>
    <row r="72" spans="1:7" ht="15" customHeight="1" x14ac:dyDescent="0.25">
      <c r="A72" s="243" t="s">
        <v>28</v>
      </c>
      <c r="B72" s="244"/>
      <c r="C72" s="244"/>
      <c r="D72" s="245"/>
      <c r="E72" s="245"/>
      <c r="F72" s="245"/>
      <c r="G72" s="246"/>
    </row>
    <row r="73" spans="1:7" ht="26.1" customHeight="1" x14ac:dyDescent="0.2">
      <c r="A73" s="177" t="s">
        <v>185</v>
      </c>
      <c r="B73" s="178" t="s">
        <v>183</v>
      </c>
      <c r="C73" s="178" t="s">
        <v>184</v>
      </c>
      <c r="D73" s="179" t="s">
        <v>130</v>
      </c>
      <c r="E73" s="235" t="s">
        <v>124</v>
      </c>
      <c r="F73" s="236" t="s">
        <v>125</v>
      </c>
      <c r="G73" s="237" t="s">
        <v>890</v>
      </c>
    </row>
    <row r="74" spans="1:7" ht="15" customHeight="1" x14ac:dyDescent="0.25">
      <c r="A74" s="238"/>
      <c r="B74" s="247" t="s">
        <v>186</v>
      </c>
      <c r="C74" s="248"/>
      <c r="D74" s="228">
        <f t="shared" ref="D74:D81" si="12">SUM(E74:G74)</f>
        <v>0</v>
      </c>
      <c r="E74" s="249"/>
      <c r="F74" s="240"/>
      <c r="G74" s="239"/>
    </row>
    <row r="75" spans="1:7" ht="15" customHeight="1" x14ac:dyDescent="0.2">
      <c r="A75" s="238"/>
      <c r="B75" s="239"/>
      <c r="C75" s="239"/>
      <c r="D75" s="228">
        <f t="shared" si="12"/>
        <v>0</v>
      </c>
      <c r="E75" s="250">
        <f t="shared" ref="E75:E81" si="13">IFERROR(VLOOKUP(B75,$B$22:$G$41,4,0)*C75,0)</f>
        <v>0</v>
      </c>
      <c r="F75" s="250">
        <f t="shared" ref="F75:F81" si="14">IFERROR(VLOOKUP(B75,$B$22:$G$41,5,0)*C75,0)</f>
        <v>0</v>
      </c>
      <c r="G75" s="250">
        <f t="shared" ref="G75:G81" si="15">IFERROR(VLOOKUP(B75,$B$22:$G$41,6,0)*C75,0)</f>
        <v>0</v>
      </c>
    </row>
    <row r="76" spans="1:7" ht="15" customHeight="1" x14ac:dyDescent="0.2">
      <c r="A76" s="238"/>
      <c r="B76" s="239"/>
      <c r="C76" s="239"/>
      <c r="D76" s="228">
        <f t="shared" si="12"/>
        <v>0</v>
      </c>
      <c r="E76" s="250">
        <f t="shared" si="13"/>
        <v>0</v>
      </c>
      <c r="F76" s="250">
        <f t="shared" si="14"/>
        <v>0</v>
      </c>
      <c r="G76" s="250">
        <f t="shared" si="15"/>
        <v>0</v>
      </c>
    </row>
    <row r="77" spans="1:7" ht="15" customHeight="1" x14ac:dyDescent="0.2">
      <c r="A77" s="238"/>
      <c r="B77" s="239"/>
      <c r="C77" s="239"/>
      <c r="D77" s="228">
        <f t="shared" si="12"/>
        <v>0</v>
      </c>
      <c r="E77" s="250">
        <f t="shared" si="13"/>
        <v>0</v>
      </c>
      <c r="F77" s="250">
        <f t="shared" si="14"/>
        <v>0</v>
      </c>
      <c r="G77" s="250">
        <f t="shared" si="15"/>
        <v>0</v>
      </c>
    </row>
    <row r="78" spans="1:7" ht="15" customHeight="1" x14ac:dyDescent="0.2">
      <c r="A78" s="238"/>
      <c r="B78" s="239"/>
      <c r="C78" s="239"/>
      <c r="D78" s="228">
        <f t="shared" si="12"/>
        <v>0</v>
      </c>
      <c r="E78" s="250">
        <f t="shared" si="13"/>
        <v>0</v>
      </c>
      <c r="F78" s="250">
        <f t="shared" si="14"/>
        <v>0</v>
      </c>
      <c r="G78" s="250">
        <f t="shared" si="15"/>
        <v>0</v>
      </c>
    </row>
    <row r="79" spans="1:7" ht="15" customHeight="1" x14ac:dyDescent="0.2">
      <c r="A79" s="238"/>
      <c r="B79" s="239"/>
      <c r="C79" s="239"/>
      <c r="D79" s="228">
        <f t="shared" si="12"/>
        <v>0</v>
      </c>
      <c r="E79" s="250">
        <f t="shared" si="13"/>
        <v>0</v>
      </c>
      <c r="F79" s="250">
        <f t="shared" si="14"/>
        <v>0</v>
      </c>
      <c r="G79" s="250">
        <f t="shared" si="15"/>
        <v>0</v>
      </c>
    </row>
    <row r="80" spans="1:7" ht="15" customHeight="1" x14ac:dyDescent="0.2">
      <c r="A80" s="238"/>
      <c r="B80" s="239"/>
      <c r="C80" s="239"/>
      <c r="D80" s="228">
        <f t="shared" si="12"/>
        <v>0</v>
      </c>
      <c r="E80" s="250">
        <f t="shared" si="13"/>
        <v>0</v>
      </c>
      <c r="F80" s="250">
        <f t="shared" si="14"/>
        <v>0</v>
      </c>
      <c r="G80" s="250">
        <f t="shared" si="15"/>
        <v>0</v>
      </c>
    </row>
    <row r="81" spans="1:7" ht="15" customHeight="1" x14ac:dyDescent="0.2">
      <c r="A81" s="238"/>
      <c r="B81" s="239"/>
      <c r="C81" s="239"/>
      <c r="D81" s="228">
        <f t="shared" si="12"/>
        <v>0</v>
      </c>
      <c r="E81" s="250">
        <f t="shared" si="13"/>
        <v>0</v>
      </c>
      <c r="F81" s="250">
        <f t="shared" si="14"/>
        <v>0</v>
      </c>
      <c r="G81" s="250">
        <f t="shared" si="15"/>
        <v>0</v>
      </c>
    </row>
    <row r="82" spans="1:7" ht="15" customHeight="1" thickBot="1" x14ac:dyDescent="0.3">
      <c r="A82" s="251" t="s">
        <v>188</v>
      </c>
      <c r="B82" s="252"/>
      <c r="C82" s="252"/>
      <c r="D82" s="253">
        <f t="shared" ref="D82:G82" si="16">SUM(D74:D81)</f>
        <v>0</v>
      </c>
      <c r="E82" s="253">
        <f t="shared" si="16"/>
        <v>0</v>
      </c>
      <c r="F82" s="253">
        <f t="shared" si="16"/>
        <v>0</v>
      </c>
      <c r="G82" s="253">
        <f t="shared" si="16"/>
        <v>0</v>
      </c>
    </row>
    <row r="83" spans="1:7" ht="15" customHeight="1" thickTop="1" x14ac:dyDescent="0.25">
      <c r="A83" s="211"/>
      <c r="B83" s="211"/>
      <c r="C83" s="211"/>
      <c r="D83" s="211"/>
      <c r="E83" s="211"/>
      <c r="F83" s="211"/>
      <c r="G83" s="211"/>
    </row>
    <row r="84" spans="1:7" ht="15" customHeight="1" x14ac:dyDescent="0.25">
      <c r="A84" s="243" t="s">
        <v>189</v>
      </c>
      <c r="B84" s="244"/>
      <c r="C84" s="244"/>
      <c r="D84" s="245"/>
      <c r="E84" s="245"/>
      <c r="F84" s="245"/>
      <c r="G84" s="246"/>
    </row>
    <row r="85" spans="1:7" ht="26.1" customHeight="1" x14ac:dyDescent="0.2">
      <c r="A85" s="177" t="s">
        <v>185</v>
      </c>
      <c r="B85" s="178" t="s">
        <v>183</v>
      </c>
      <c r="C85" s="178" t="s">
        <v>184</v>
      </c>
      <c r="D85" s="179" t="s">
        <v>130</v>
      </c>
      <c r="E85" s="235" t="s">
        <v>124</v>
      </c>
      <c r="F85" s="236" t="s">
        <v>125</v>
      </c>
      <c r="G85" s="237" t="s">
        <v>890</v>
      </c>
    </row>
    <row r="86" spans="1:7" ht="15" customHeight="1" x14ac:dyDescent="0.25">
      <c r="A86" s="238"/>
      <c r="B86" s="247" t="s">
        <v>186</v>
      </c>
      <c r="C86" s="248"/>
      <c r="D86" s="228">
        <f t="shared" ref="D86:D93" si="17">SUM(E86:G86)</f>
        <v>0</v>
      </c>
      <c r="E86" s="249"/>
      <c r="F86" s="240"/>
      <c r="G86" s="239"/>
    </row>
    <row r="87" spans="1:7" ht="15" customHeight="1" x14ac:dyDescent="0.2">
      <c r="A87" s="238"/>
      <c r="B87" s="239"/>
      <c r="C87" s="239"/>
      <c r="D87" s="228">
        <f t="shared" si="17"/>
        <v>0</v>
      </c>
      <c r="E87" s="250">
        <f t="shared" ref="E87:E93" si="18">IFERROR(VLOOKUP(B87,$B$22:$G$41,4,0)*C87,0)</f>
        <v>0</v>
      </c>
      <c r="F87" s="250">
        <f t="shared" ref="F87:F93" si="19">IFERROR(VLOOKUP(B87,$B$22:$G$41,5,0)*C87,0)</f>
        <v>0</v>
      </c>
      <c r="G87" s="250">
        <f t="shared" ref="G87:G93" si="20">IFERROR(VLOOKUP(B87,$B$22:$G$41,6,0)*C87,0)</f>
        <v>0</v>
      </c>
    </row>
    <row r="88" spans="1:7" ht="15" customHeight="1" x14ac:dyDescent="0.2">
      <c r="A88" s="238"/>
      <c r="B88" s="239"/>
      <c r="C88" s="239"/>
      <c r="D88" s="228">
        <f t="shared" si="17"/>
        <v>0</v>
      </c>
      <c r="E88" s="250">
        <f t="shared" si="18"/>
        <v>0</v>
      </c>
      <c r="F88" s="250">
        <f t="shared" si="19"/>
        <v>0</v>
      </c>
      <c r="G88" s="250">
        <f t="shared" si="20"/>
        <v>0</v>
      </c>
    </row>
    <row r="89" spans="1:7" ht="15" customHeight="1" x14ac:dyDescent="0.2">
      <c r="A89" s="238"/>
      <c r="B89" s="239"/>
      <c r="C89" s="239"/>
      <c r="D89" s="228">
        <f t="shared" si="17"/>
        <v>0</v>
      </c>
      <c r="E89" s="250">
        <f t="shared" si="18"/>
        <v>0</v>
      </c>
      <c r="F89" s="250">
        <f t="shared" si="19"/>
        <v>0</v>
      </c>
      <c r="G89" s="250">
        <f t="shared" si="20"/>
        <v>0</v>
      </c>
    </row>
    <row r="90" spans="1:7" ht="15" customHeight="1" x14ac:dyDescent="0.2">
      <c r="A90" s="238"/>
      <c r="B90" s="239"/>
      <c r="C90" s="239"/>
      <c r="D90" s="228">
        <f t="shared" si="17"/>
        <v>0</v>
      </c>
      <c r="E90" s="250">
        <f t="shared" si="18"/>
        <v>0</v>
      </c>
      <c r="F90" s="250">
        <f t="shared" si="19"/>
        <v>0</v>
      </c>
      <c r="G90" s="250">
        <f t="shared" si="20"/>
        <v>0</v>
      </c>
    </row>
    <row r="91" spans="1:7" ht="15" customHeight="1" x14ac:dyDescent="0.2">
      <c r="A91" s="238"/>
      <c r="B91" s="239"/>
      <c r="C91" s="239"/>
      <c r="D91" s="228">
        <f t="shared" si="17"/>
        <v>0</v>
      </c>
      <c r="E91" s="250">
        <f t="shared" si="18"/>
        <v>0</v>
      </c>
      <c r="F91" s="250">
        <f t="shared" si="19"/>
        <v>0</v>
      </c>
      <c r="G91" s="250">
        <f t="shared" si="20"/>
        <v>0</v>
      </c>
    </row>
    <row r="92" spans="1:7" ht="15" customHeight="1" x14ac:dyDescent="0.2">
      <c r="A92" s="238"/>
      <c r="B92" s="239"/>
      <c r="C92" s="239"/>
      <c r="D92" s="228">
        <f t="shared" si="17"/>
        <v>0</v>
      </c>
      <c r="E92" s="250">
        <f t="shared" si="18"/>
        <v>0</v>
      </c>
      <c r="F92" s="250">
        <f t="shared" si="19"/>
        <v>0</v>
      </c>
      <c r="G92" s="250">
        <f t="shared" si="20"/>
        <v>0</v>
      </c>
    </row>
    <row r="93" spans="1:7" ht="15" customHeight="1" x14ac:dyDescent="0.2">
      <c r="A93" s="238"/>
      <c r="B93" s="239"/>
      <c r="C93" s="239"/>
      <c r="D93" s="228">
        <f t="shared" si="17"/>
        <v>0</v>
      </c>
      <c r="E93" s="250">
        <f t="shared" si="18"/>
        <v>0</v>
      </c>
      <c r="F93" s="250">
        <f t="shared" si="19"/>
        <v>0</v>
      </c>
      <c r="G93" s="250">
        <f t="shared" si="20"/>
        <v>0</v>
      </c>
    </row>
    <row r="94" spans="1:7" ht="15" customHeight="1" thickBot="1" x14ac:dyDescent="0.3">
      <c r="A94" s="251" t="s">
        <v>190</v>
      </c>
      <c r="B94" s="252"/>
      <c r="C94" s="252"/>
      <c r="D94" s="253">
        <f t="shared" ref="D94:G94" si="21">SUM(D86:D93)</f>
        <v>0</v>
      </c>
      <c r="E94" s="253">
        <f t="shared" si="21"/>
        <v>0</v>
      </c>
      <c r="F94" s="253">
        <f t="shared" si="21"/>
        <v>0</v>
      </c>
      <c r="G94" s="253">
        <f t="shared" si="21"/>
        <v>0</v>
      </c>
    </row>
    <row r="95" spans="1:7" ht="15" customHeight="1" thickTop="1" x14ac:dyDescent="0.25">
      <c r="A95" s="211"/>
      <c r="B95" s="211"/>
      <c r="C95" s="211"/>
      <c r="D95" s="211"/>
      <c r="E95" s="211"/>
      <c r="F95" s="211"/>
      <c r="G95" s="211"/>
    </row>
    <row r="96" spans="1:7" ht="15" customHeight="1" x14ac:dyDescent="0.25">
      <c r="A96" s="211"/>
      <c r="B96" s="211"/>
      <c r="C96" s="211"/>
      <c r="D96" s="211"/>
      <c r="E96" s="211"/>
      <c r="F96" s="211"/>
      <c r="G96" s="211"/>
    </row>
    <row r="97" spans="1:7" ht="15" customHeight="1" x14ac:dyDescent="0.25">
      <c r="A97" s="243" t="s">
        <v>191</v>
      </c>
      <c r="B97" s="244"/>
      <c r="C97" s="244"/>
      <c r="D97" s="245"/>
      <c r="E97" s="245"/>
      <c r="F97" s="245"/>
      <c r="G97" s="246"/>
    </row>
    <row r="98" spans="1:7" ht="26.1" customHeight="1" x14ac:dyDescent="0.2">
      <c r="A98" s="177" t="s">
        <v>185</v>
      </c>
      <c r="B98" s="178" t="s">
        <v>183</v>
      </c>
      <c r="C98" s="178" t="s">
        <v>184</v>
      </c>
      <c r="D98" s="179" t="s">
        <v>130</v>
      </c>
      <c r="E98" s="235" t="s">
        <v>124</v>
      </c>
      <c r="F98" s="236" t="s">
        <v>125</v>
      </c>
      <c r="G98" s="237" t="s">
        <v>890</v>
      </c>
    </row>
    <row r="99" spans="1:7" ht="15" customHeight="1" x14ac:dyDescent="0.25">
      <c r="A99" s="238"/>
      <c r="B99" s="247" t="s">
        <v>186</v>
      </c>
      <c r="C99" s="248"/>
      <c r="D99" s="228">
        <f t="shared" ref="D99:D106" si="22">SUM(E99:G99)</f>
        <v>0</v>
      </c>
      <c r="E99" s="249"/>
      <c r="F99" s="240"/>
      <c r="G99" s="239"/>
    </row>
    <row r="100" spans="1:7" ht="15" customHeight="1" x14ac:dyDescent="0.2">
      <c r="A100" s="238"/>
      <c r="B100" s="239"/>
      <c r="C100" s="239"/>
      <c r="D100" s="228">
        <f t="shared" si="22"/>
        <v>0</v>
      </c>
      <c r="E100" s="250">
        <f t="shared" ref="E100:E106" si="23">IFERROR(VLOOKUP(B100,$B$22:$G$41,4,0)*C100,0)</f>
        <v>0</v>
      </c>
      <c r="F100" s="250">
        <f t="shared" ref="F100:F106" si="24">IFERROR(VLOOKUP(B100,$B$22:$G$41,5,0)*C100,0)</f>
        <v>0</v>
      </c>
      <c r="G100" s="250">
        <f t="shared" ref="G100:G106" si="25">IFERROR(VLOOKUP(B100,$B$22:$G$41,6,0)*C100,0)</f>
        <v>0</v>
      </c>
    </row>
    <row r="101" spans="1:7" ht="15" customHeight="1" x14ac:dyDescent="0.2">
      <c r="A101" s="238"/>
      <c r="B101" s="239"/>
      <c r="C101" s="239"/>
      <c r="D101" s="228">
        <f t="shared" si="22"/>
        <v>0</v>
      </c>
      <c r="E101" s="250">
        <f t="shared" si="23"/>
        <v>0</v>
      </c>
      <c r="F101" s="250">
        <f t="shared" si="24"/>
        <v>0</v>
      </c>
      <c r="G101" s="250">
        <f t="shared" si="25"/>
        <v>0</v>
      </c>
    </row>
    <row r="102" spans="1:7" ht="15" customHeight="1" x14ac:dyDescent="0.2">
      <c r="A102" s="238"/>
      <c r="B102" s="239"/>
      <c r="C102" s="239"/>
      <c r="D102" s="228">
        <f t="shared" si="22"/>
        <v>0</v>
      </c>
      <c r="E102" s="250">
        <f t="shared" si="23"/>
        <v>0</v>
      </c>
      <c r="F102" s="250">
        <f t="shared" si="24"/>
        <v>0</v>
      </c>
      <c r="G102" s="250">
        <f t="shared" si="25"/>
        <v>0</v>
      </c>
    </row>
    <row r="103" spans="1:7" ht="15" customHeight="1" x14ac:dyDescent="0.2">
      <c r="A103" s="238"/>
      <c r="B103" s="239"/>
      <c r="C103" s="239"/>
      <c r="D103" s="228">
        <f t="shared" si="22"/>
        <v>0</v>
      </c>
      <c r="E103" s="250">
        <f t="shared" si="23"/>
        <v>0</v>
      </c>
      <c r="F103" s="250">
        <f t="shared" si="24"/>
        <v>0</v>
      </c>
      <c r="G103" s="250">
        <f t="shared" si="25"/>
        <v>0</v>
      </c>
    </row>
    <row r="104" spans="1:7" ht="15" customHeight="1" x14ac:dyDescent="0.2">
      <c r="A104" s="238"/>
      <c r="B104" s="239"/>
      <c r="C104" s="239"/>
      <c r="D104" s="228">
        <f t="shared" si="22"/>
        <v>0</v>
      </c>
      <c r="E104" s="250">
        <f t="shared" si="23"/>
        <v>0</v>
      </c>
      <c r="F104" s="250">
        <f t="shared" si="24"/>
        <v>0</v>
      </c>
      <c r="G104" s="250">
        <f t="shared" si="25"/>
        <v>0</v>
      </c>
    </row>
    <row r="105" spans="1:7" ht="15" customHeight="1" x14ac:dyDescent="0.2">
      <c r="A105" s="238"/>
      <c r="B105" s="239"/>
      <c r="C105" s="239"/>
      <c r="D105" s="228">
        <f t="shared" si="22"/>
        <v>0</v>
      </c>
      <c r="E105" s="250">
        <f t="shared" si="23"/>
        <v>0</v>
      </c>
      <c r="F105" s="250">
        <f t="shared" si="24"/>
        <v>0</v>
      </c>
      <c r="G105" s="250">
        <f t="shared" si="25"/>
        <v>0</v>
      </c>
    </row>
    <row r="106" spans="1:7" ht="15" customHeight="1" x14ac:dyDescent="0.2">
      <c r="A106" s="238"/>
      <c r="B106" s="239"/>
      <c r="C106" s="239"/>
      <c r="D106" s="228">
        <f t="shared" si="22"/>
        <v>0</v>
      </c>
      <c r="E106" s="250">
        <f t="shared" si="23"/>
        <v>0</v>
      </c>
      <c r="F106" s="250">
        <f t="shared" si="24"/>
        <v>0</v>
      </c>
      <c r="G106" s="250">
        <f t="shared" si="25"/>
        <v>0</v>
      </c>
    </row>
    <row r="107" spans="1:7" ht="15" customHeight="1" thickBot="1" x14ac:dyDescent="0.3">
      <c r="A107" s="251" t="s">
        <v>192</v>
      </c>
      <c r="B107" s="252"/>
      <c r="C107" s="252"/>
      <c r="D107" s="253">
        <f t="shared" ref="D107:G107" si="26">SUM(D99:D106)</f>
        <v>0</v>
      </c>
      <c r="E107" s="253">
        <f t="shared" si="26"/>
        <v>0</v>
      </c>
      <c r="F107" s="253">
        <f t="shared" si="26"/>
        <v>0</v>
      </c>
      <c r="G107" s="253">
        <f t="shared" si="26"/>
        <v>0</v>
      </c>
    </row>
    <row r="108" spans="1:7" ht="15" customHeight="1" thickTop="1" x14ac:dyDescent="0.25">
      <c r="A108" s="211"/>
      <c r="B108" s="211"/>
      <c r="C108" s="211"/>
      <c r="D108" s="211"/>
      <c r="E108" s="211"/>
      <c r="F108" s="211"/>
      <c r="G108" s="211"/>
    </row>
    <row r="109" spans="1:7" ht="15" customHeight="1" x14ac:dyDescent="0.25">
      <c r="A109" s="211"/>
      <c r="B109" s="211"/>
      <c r="C109" s="211"/>
      <c r="D109" s="211"/>
      <c r="E109" s="211"/>
      <c r="F109" s="211"/>
      <c r="G109" s="211"/>
    </row>
    <row r="110" spans="1:7" ht="15" customHeight="1" x14ac:dyDescent="0.25">
      <c r="A110" s="243" t="s">
        <v>193</v>
      </c>
      <c r="B110" s="244"/>
      <c r="C110" s="244"/>
      <c r="D110" s="245"/>
      <c r="E110" s="245"/>
      <c r="F110" s="245"/>
      <c r="G110" s="246"/>
    </row>
    <row r="111" spans="1:7" ht="26.1" customHeight="1" x14ac:dyDescent="0.2">
      <c r="A111" s="177" t="s">
        <v>185</v>
      </c>
      <c r="B111" s="178" t="s">
        <v>183</v>
      </c>
      <c r="C111" s="178" t="s">
        <v>184</v>
      </c>
      <c r="D111" s="179" t="s">
        <v>130</v>
      </c>
      <c r="E111" s="235" t="str">
        <f>$C$9</f>
        <v>PRTF</v>
      </c>
      <c r="F111" s="236" t="str">
        <f>$D$9</f>
        <v>QRTP</v>
      </c>
      <c r="G111" s="237" t="str">
        <f>$E$9</f>
        <v>Non-PRTF 
Costs</v>
      </c>
    </row>
    <row r="112" spans="1:7" ht="15" customHeight="1" x14ac:dyDescent="0.25">
      <c r="A112" s="238"/>
      <c r="B112" s="247" t="s">
        <v>186</v>
      </c>
      <c r="C112" s="248"/>
      <c r="D112" s="228">
        <f t="shared" ref="D112:D119" si="27">SUM(E112:G112)</f>
        <v>0</v>
      </c>
      <c r="E112" s="249"/>
      <c r="F112" s="240"/>
      <c r="G112" s="239"/>
    </row>
    <row r="113" spans="1:7" ht="15" customHeight="1" x14ac:dyDescent="0.2">
      <c r="A113" s="238"/>
      <c r="B113" s="239"/>
      <c r="C113" s="239"/>
      <c r="D113" s="228">
        <f t="shared" si="27"/>
        <v>0</v>
      </c>
      <c r="E113" s="250">
        <f t="shared" ref="E113:E119" si="28">IFERROR(VLOOKUP(B113,$B$22:$G$41,4,0)*C113,0)</f>
        <v>0</v>
      </c>
      <c r="F113" s="250">
        <f t="shared" ref="F113:F119" si="29">IFERROR(VLOOKUP(B113,$B$22:$G$41,5,0)*C113,0)</f>
        <v>0</v>
      </c>
      <c r="G113" s="250">
        <f t="shared" ref="G113:G119" si="30">IFERROR(VLOOKUP(B113,$B$22:$G$41,6,0)*C113,0)</f>
        <v>0</v>
      </c>
    </row>
    <row r="114" spans="1:7" ht="15" customHeight="1" x14ac:dyDescent="0.2">
      <c r="A114" s="238"/>
      <c r="B114" s="239"/>
      <c r="C114" s="239"/>
      <c r="D114" s="228">
        <f t="shared" si="27"/>
        <v>0</v>
      </c>
      <c r="E114" s="250">
        <f t="shared" si="28"/>
        <v>0</v>
      </c>
      <c r="F114" s="250">
        <f t="shared" si="29"/>
        <v>0</v>
      </c>
      <c r="G114" s="250">
        <f t="shared" si="30"/>
        <v>0</v>
      </c>
    </row>
    <row r="115" spans="1:7" ht="15" customHeight="1" x14ac:dyDescent="0.2">
      <c r="A115" s="238"/>
      <c r="B115" s="239"/>
      <c r="C115" s="239"/>
      <c r="D115" s="228">
        <f t="shared" si="27"/>
        <v>0</v>
      </c>
      <c r="E115" s="250">
        <f t="shared" si="28"/>
        <v>0</v>
      </c>
      <c r="F115" s="250">
        <f t="shared" si="29"/>
        <v>0</v>
      </c>
      <c r="G115" s="250">
        <f t="shared" si="30"/>
        <v>0</v>
      </c>
    </row>
    <row r="116" spans="1:7" ht="15" customHeight="1" x14ac:dyDescent="0.2">
      <c r="A116" s="238"/>
      <c r="B116" s="239"/>
      <c r="C116" s="239"/>
      <c r="D116" s="228">
        <f t="shared" si="27"/>
        <v>0</v>
      </c>
      <c r="E116" s="250">
        <f t="shared" si="28"/>
        <v>0</v>
      </c>
      <c r="F116" s="250">
        <f t="shared" si="29"/>
        <v>0</v>
      </c>
      <c r="G116" s="250">
        <f t="shared" si="30"/>
        <v>0</v>
      </c>
    </row>
    <row r="117" spans="1:7" ht="15" customHeight="1" x14ac:dyDescent="0.2">
      <c r="A117" s="238"/>
      <c r="B117" s="239"/>
      <c r="C117" s="239"/>
      <c r="D117" s="228">
        <f t="shared" si="27"/>
        <v>0</v>
      </c>
      <c r="E117" s="250">
        <f t="shared" si="28"/>
        <v>0</v>
      </c>
      <c r="F117" s="250">
        <f t="shared" si="29"/>
        <v>0</v>
      </c>
      <c r="G117" s="250">
        <f t="shared" si="30"/>
        <v>0</v>
      </c>
    </row>
    <row r="118" spans="1:7" ht="15" customHeight="1" x14ac:dyDescent="0.2">
      <c r="A118" s="238"/>
      <c r="B118" s="239"/>
      <c r="C118" s="239"/>
      <c r="D118" s="228">
        <f t="shared" si="27"/>
        <v>0</v>
      </c>
      <c r="E118" s="250">
        <f t="shared" si="28"/>
        <v>0</v>
      </c>
      <c r="F118" s="250">
        <f t="shared" si="29"/>
        <v>0</v>
      </c>
      <c r="G118" s="250">
        <f t="shared" si="30"/>
        <v>0</v>
      </c>
    </row>
    <row r="119" spans="1:7" ht="15" customHeight="1" x14ac:dyDescent="0.2">
      <c r="A119" s="238"/>
      <c r="B119" s="239"/>
      <c r="C119" s="239"/>
      <c r="D119" s="228">
        <f t="shared" si="27"/>
        <v>0</v>
      </c>
      <c r="E119" s="250">
        <f t="shared" si="28"/>
        <v>0</v>
      </c>
      <c r="F119" s="250">
        <f t="shared" si="29"/>
        <v>0</v>
      </c>
      <c r="G119" s="250">
        <f t="shared" si="30"/>
        <v>0</v>
      </c>
    </row>
    <row r="120" spans="1:7" ht="15" customHeight="1" thickBot="1" x14ac:dyDescent="0.3">
      <c r="A120" s="251" t="s">
        <v>194</v>
      </c>
      <c r="B120" s="252"/>
      <c r="C120" s="252"/>
      <c r="D120" s="253">
        <f t="shared" ref="D120:G120" si="31">SUM(D112:D119)</f>
        <v>0</v>
      </c>
      <c r="E120" s="253">
        <f t="shared" si="31"/>
        <v>0</v>
      </c>
      <c r="F120" s="253">
        <f t="shared" si="31"/>
        <v>0</v>
      </c>
      <c r="G120" s="253">
        <f t="shared" si="31"/>
        <v>0</v>
      </c>
    </row>
    <row r="121" spans="1:7" ht="15.75" thickTop="1" x14ac:dyDescent="0.2"/>
  </sheetData>
  <sheetProtection algorithmName="SHA-512" hashValue="2ovTrvGQz/J1qZs/qpK56aV+4wlMv6PNb35MP6KmaJ9R+vK+5OsBN0q1gb6eJSSxY0tgChq2vPtYUteC9U/v8g==" saltValue="WOIvUMnepcGTuYF3qmC+rg==" spinCount="100000" sheet="1" objects="1" scenarios="1"/>
  <mergeCells count="1">
    <mergeCell ref="B8:G8"/>
  </mergeCells>
  <dataValidations count="1">
    <dataValidation type="list" allowBlank="1" showInputMessage="1" showErrorMessage="1" sqref="B47:B68 B113:B119 B100:B106 B87:B93 B75:B81" xr:uid="{38387B6B-065E-49DE-9F9E-6EDD81024681}">
      <formula1>$B$22:$B$41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095D2F4-9BC7-4F31-BE31-1F362B1911E2}">
          <x14:formula1>
            <xm:f>'Input List'!$H$3:$H$14</xm:f>
          </x14:formula1>
          <xm:sqref>F11:F15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1288F-FBA8-482E-9D5C-629AF89FF226}">
  <sheetPr>
    <pageSetUpPr fitToPage="1"/>
  </sheetPr>
  <dimension ref="A1:I58"/>
  <sheetViews>
    <sheetView zoomScaleNormal="100" workbookViewId="0"/>
  </sheetViews>
  <sheetFormatPr defaultColWidth="8.88671875" defaultRowHeight="15" x14ac:dyDescent="0.2"/>
  <cols>
    <col min="1" max="1" width="6.21875" style="3" customWidth="1"/>
    <col min="2" max="2" width="34.5546875" style="3" customWidth="1"/>
    <col min="3" max="3" width="6.21875" style="3" customWidth="1"/>
    <col min="4" max="7" width="13.44140625" style="3" customWidth="1"/>
    <col min="8" max="8" width="8.88671875" style="1085" hidden="1" customWidth="1"/>
    <col min="9" max="16384" width="8.88671875" style="3"/>
  </cols>
  <sheetData>
    <row r="1" spans="1:9" ht="15" customHeight="1" x14ac:dyDescent="0.25">
      <c r="A1" s="1" t="s">
        <v>195</v>
      </c>
      <c r="B1" s="2"/>
      <c r="C1" s="2"/>
      <c r="D1" s="2"/>
      <c r="E1" s="2"/>
      <c r="F1" s="2"/>
      <c r="G1" s="2"/>
    </row>
    <row r="2" spans="1:9" s="4" customFormat="1" ht="12.75" x14ac:dyDescent="0.2">
      <c r="A2" s="4" t="s">
        <v>93</v>
      </c>
      <c r="B2" s="5"/>
      <c r="C2" s="5"/>
      <c r="D2" s="67" t="s">
        <v>1</v>
      </c>
      <c r="E2" s="68"/>
      <c r="F2" s="68"/>
      <c r="G2" s="69"/>
    </row>
    <row r="3" spans="1:9" s="4" customFormat="1" ht="12.75" x14ac:dyDescent="0.2">
      <c r="A3" s="4" t="s">
        <v>959</v>
      </c>
      <c r="D3" s="70">
        <f>+'Sch A'!$A$7</f>
        <v>0</v>
      </c>
      <c r="E3" s="254"/>
      <c r="F3" s="254"/>
      <c r="G3" s="72"/>
    </row>
    <row r="4" spans="1:9" ht="15" customHeight="1" x14ac:dyDescent="0.2">
      <c r="D4" s="73" t="s">
        <v>2</v>
      </c>
      <c r="F4" s="4"/>
      <c r="G4" s="74"/>
    </row>
    <row r="5" spans="1:9" ht="15" customHeight="1" x14ac:dyDescent="0.2">
      <c r="A5" s="2"/>
      <c r="D5" s="75" t="s">
        <v>3</v>
      </c>
      <c r="E5" s="76">
        <f>+'Sch A'!$E$13</f>
        <v>0</v>
      </c>
      <c r="F5" s="75" t="s">
        <v>4</v>
      </c>
      <c r="G5" s="76">
        <f>+'Sch A'!$H$13</f>
        <v>0</v>
      </c>
    </row>
    <row r="6" spans="1:9" ht="15" customHeight="1" x14ac:dyDescent="0.2"/>
    <row r="7" spans="1:9" ht="15" customHeight="1" x14ac:dyDescent="0.2">
      <c r="A7" s="1082" t="s">
        <v>196</v>
      </c>
      <c r="B7" s="1083"/>
      <c r="C7" s="1083"/>
      <c r="D7" s="1083"/>
      <c r="E7" s="1083"/>
      <c r="F7" s="1083"/>
      <c r="G7" s="1083"/>
    </row>
    <row r="8" spans="1:9" s="4" customFormat="1" ht="22.5" x14ac:dyDescent="0.2">
      <c r="A8" s="1079" t="s">
        <v>950</v>
      </c>
      <c r="B8" s="1080" t="s">
        <v>951</v>
      </c>
      <c r="C8" s="1079" t="s">
        <v>950</v>
      </c>
      <c r="D8" s="1081" t="s">
        <v>130</v>
      </c>
      <c r="E8" s="255" t="s">
        <v>124</v>
      </c>
      <c r="F8" s="255" t="s">
        <v>125</v>
      </c>
      <c r="G8" s="256" t="s">
        <v>283</v>
      </c>
    </row>
    <row r="9" spans="1:9" ht="16.5" customHeight="1" x14ac:dyDescent="0.2">
      <c r="A9" s="257" t="s">
        <v>101</v>
      </c>
      <c r="B9" s="1084" t="s">
        <v>197</v>
      </c>
      <c r="C9" s="259"/>
      <c r="D9" s="260">
        <f>SUM(E9:G9)</f>
        <v>0</v>
      </c>
      <c r="E9" s="124"/>
      <c r="F9" s="124"/>
      <c r="G9" s="261"/>
    </row>
    <row r="10" spans="1:9" ht="16.5" customHeight="1" x14ac:dyDescent="0.2">
      <c r="A10" s="97"/>
      <c r="B10" s="263" t="s">
        <v>962</v>
      </c>
      <c r="C10" s="264">
        <v>1</v>
      </c>
      <c r="D10" s="1132">
        <f t="shared" ref="D10:D24" si="0">SUM(E10:G10)</f>
        <v>0</v>
      </c>
      <c r="E10" s="1132">
        <f>IFERROR(ROUND(E9/$D$9,8),0)</f>
        <v>0</v>
      </c>
      <c r="F10" s="1132">
        <f>IFERROR(ROUND(F9/$D$9,8),0)</f>
        <v>0</v>
      </c>
      <c r="G10" s="1132">
        <f>IFERROR(ROUND(G9/$D$9,8),0)</f>
        <v>0</v>
      </c>
      <c r="H10" s="1085" t="s">
        <v>197</v>
      </c>
    </row>
    <row r="11" spans="1:9" ht="16.5" customHeight="1" x14ac:dyDescent="0.2">
      <c r="A11" s="257" t="s">
        <v>103</v>
      </c>
      <c r="B11" s="258" t="s">
        <v>198</v>
      </c>
      <c r="C11" s="259"/>
      <c r="D11" s="260">
        <f t="shared" si="0"/>
        <v>0</v>
      </c>
      <c r="E11" s="124"/>
      <c r="F11" s="124"/>
      <c r="G11" s="261"/>
      <c r="I11" s="262"/>
    </row>
    <row r="12" spans="1:9" ht="16.5" customHeight="1" x14ac:dyDescent="0.2">
      <c r="A12" s="97"/>
      <c r="B12" s="263"/>
      <c r="C12" s="264">
        <v>2</v>
      </c>
      <c r="D12" s="1132">
        <f t="shared" si="0"/>
        <v>0</v>
      </c>
      <c r="E12" s="1132">
        <f>IFERROR(ROUND(E11/$D$11,8),0)</f>
        <v>0</v>
      </c>
      <c r="F12" s="1132">
        <f t="shared" ref="F12:G12" si="1">IFERROR(ROUND(F11/$D$11,8),0)</f>
        <v>0</v>
      </c>
      <c r="G12" s="1132">
        <f t="shared" si="1"/>
        <v>0</v>
      </c>
      <c r="H12" s="138" t="s">
        <v>952</v>
      </c>
      <c r="I12" s="262"/>
    </row>
    <row r="13" spans="1:9" ht="16.5" customHeight="1" x14ac:dyDescent="0.2">
      <c r="A13" s="257" t="s">
        <v>105</v>
      </c>
      <c r="B13" s="258" t="s">
        <v>66</v>
      </c>
      <c r="C13" s="259"/>
      <c r="D13" s="260">
        <f t="shared" si="0"/>
        <v>0</v>
      </c>
      <c r="E13" s="941"/>
      <c r="F13" s="941"/>
      <c r="G13" s="941"/>
      <c r="H13" s="138"/>
      <c r="I13" s="262"/>
    </row>
    <row r="14" spans="1:9" ht="16.5" customHeight="1" x14ac:dyDescent="0.2">
      <c r="A14" s="97"/>
      <c r="B14" s="263"/>
      <c r="C14" s="264">
        <v>3</v>
      </c>
      <c r="D14" s="1132">
        <f t="shared" si="0"/>
        <v>0</v>
      </c>
      <c r="E14" s="1132">
        <f>IFERROR(ROUND(E13/$D$13,8),0)</f>
        <v>0</v>
      </c>
      <c r="F14" s="1132">
        <f t="shared" ref="F14:G14" si="2">IFERROR(ROUND(F13/$D$13,8),0)</f>
        <v>0</v>
      </c>
      <c r="G14" s="1132">
        <f t="shared" si="2"/>
        <v>0</v>
      </c>
      <c r="H14" s="138" t="s">
        <v>953</v>
      </c>
      <c r="I14" s="262"/>
    </row>
    <row r="15" spans="1:9" ht="16.5" customHeight="1" x14ac:dyDescent="0.2">
      <c r="A15" s="257" t="s">
        <v>107</v>
      </c>
      <c r="B15" s="258" t="s">
        <v>199</v>
      </c>
      <c r="C15" s="259"/>
      <c r="D15" s="260">
        <f t="shared" si="0"/>
        <v>0</v>
      </c>
      <c r="E15" s="941"/>
      <c r="F15" s="941"/>
      <c r="G15" s="941"/>
      <c r="H15" s="138"/>
      <c r="I15" s="262"/>
    </row>
    <row r="16" spans="1:9" ht="16.5" customHeight="1" x14ac:dyDescent="0.2">
      <c r="A16" s="97"/>
      <c r="B16" s="263"/>
      <c r="C16" s="264">
        <v>4</v>
      </c>
      <c r="D16" s="1132">
        <f t="shared" si="0"/>
        <v>0</v>
      </c>
      <c r="E16" s="1132">
        <f>IFERROR(ROUND(E15/$D$15,8),0)</f>
        <v>0</v>
      </c>
      <c r="F16" s="1132">
        <f t="shared" ref="F16:G16" si="3">IFERROR(ROUND(F15/$D$15,8),0)</f>
        <v>0</v>
      </c>
      <c r="G16" s="1132">
        <f t="shared" si="3"/>
        <v>0</v>
      </c>
      <c r="H16" s="138" t="s">
        <v>954</v>
      </c>
      <c r="I16" s="262"/>
    </row>
    <row r="17" spans="1:9" ht="16.5" customHeight="1" x14ac:dyDescent="0.2">
      <c r="A17" s="257" t="s">
        <v>112</v>
      </c>
      <c r="B17" s="258" t="s">
        <v>200</v>
      </c>
      <c r="C17" s="259"/>
      <c r="D17" s="260">
        <f t="shared" si="0"/>
        <v>0</v>
      </c>
      <c r="E17" s="941"/>
      <c r="F17" s="941"/>
      <c r="G17" s="941"/>
      <c r="H17" s="138"/>
      <c r="I17" s="262"/>
    </row>
    <row r="18" spans="1:9" ht="16.5" customHeight="1" x14ac:dyDescent="0.2">
      <c r="A18" s="97"/>
      <c r="B18" s="263"/>
      <c r="C18" s="264">
        <v>5</v>
      </c>
      <c r="D18" s="1132">
        <f t="shared" si="0"/>
        <v>0</v>
      </c>
      <c r="E18" s="1132">
        <f>IFERROR(ROUND(E17/$D$17,8),0)</f>
        <v>0</v>
      </c>
      <c r="F18" s="1132">
        <f t="shared" ref="F18:G18" si="4">IFERROR(ROUND(F17/$D$17,8),0)</f>
        <v>0</v>
      </c>
      <c r="G18" s="1132">
        <f t="shared" si="4"/>
        <v>0</v>
      </c>
      <c r="H18" s="1086" t="s">
        <v>200</v>
      </c>
      <c r="I18" s="262"/>
    </row>
    <row r="19" spans="1:9" ht="16.5" customHeight="1" x14ac:dyDescent="0.2">
      <c r="A19" s="257" t="s">
        <v>115</v>
      </c>
      <c r="B19" s="258" t="s">
        <v>201</v>
      </c>
      <c r="C19" s="259"/>
      <c r="D19" s="260">
        <f t="shared" si="0"/>
        <v>0</v>
      </c>
      <c r="E19" s="941"/>
      <c r="F19" s="941"/>
      <c r="G19" s="941"/>
      <c r="H19" s="138"/>
      <c r="I19" s="262"/>
    </row>
    <row r="20" spans="1:9" ht="16.5" customHeight="1" x14ac:dyDescent="0.2">
      <c r="A20" s="97"/>
      <c r="B20" s="263"/>
      <c r="C20" s="264">
        <v>6</v>
      </c>
      <c r="D20" s="1132">
        <f t="shared" si="0"/>
        <v>0</v>
      </c>
      <c r="E20" s="1132">
        <f>IFERROR(ROUND(E19/$D$19,8),0)</f>
        <v>0</v>
      </c>
      <c r="F20" s="1132">
        <f t="shared" ref="F20:G20" si="5">IFERROR(ROUND(F19/$D$19,8),0)</f>
        <v>0</v>
      </c>
      <c r="G20" s="1132">
        <f t="shared" si="5"/>
        <v>0</v>
      </c>
      <c r="H20" s="1086" t="s">
        <v>201</v>
      </c>
      <c r="I20" s="262"/>
    </row>
    <row r="21" spans="1:9" ht="16.5" customHeight="1" x14ac:dyDescent="0.2">
      <c r="A21" s="257" t="s">
        <v>117</v>
      </c>
      <c r="B21" s="258" t="s">
        <v>202</v>
      </c>
      <c r="C21" s="259"/>
      <c r="D21" s="260">
        <f t="shared" si="0"/>
        <v>0</v>
      </c>
      <c r="E21" s="941"/>
      <c r="F21" s="941"/>
      <c r="G21" s="941"/>
      <c r="I21" s="262"/>
    </row>
    <row r="22" spans="1:9" ht="16.5" customHeight="1" x14ac:dyDescent="0.2">
      <c r="A22" s="97"/>
      <c r="B22" s="263"/>
      <c r="C22" s="264">
        <v>7</v>
      </c>
      <c r="D22" s="1132">
        <f t="shared" si="0"/>
        <v>0</v>
      </c>
      <c r="E22" s="1132">
        <f>IFERROR(ROUND(E21/$D$21,8),0)</f>
        <v>0</v>
      </c>
      <c r="F22" s="1132">
        <f t="shared" ref="F22:G22" si="6">IFERROR(ROUND(F21/$D$21,8),0)</f>
        <v>0</v>
      </c>
      <c r="G22" s="1132">
        <f t="shared" si="6"/>
        <v>0</v>
      </c>
      <c r="H22" s="1085" t="s">
        <v>202</v>
      </c>
      <c r="I22" s="262"/>
    </row>
    <row r="23" spans="1:9" ht="16.5" customHeight="1" x14ac:dyDescent="0.2">
      <c r="A23" s="257" t="s">
        <v>119</v>
      </c>
      <c r="B23" s="258" t="s">
        <v>203</v>
      </c>
      <c r="C23" s="259"/>
      <c r="D23" s="260">
        <f t="shared" si="0"/>
        <v>0</v>
      </c>
      <c r="E23" s="941"/>
      <c r="F23" s="941"/>
      <c r="G23" s="941"/>
      <c r="I23" s="262"/>
    </row>
    <row r="24" spans="1:9" ht="16.5" customHeight="1" x14ac:dyDescent="0.2">
      <c r="A24" s="97"/>
      <c r="B24" s="263"/>
      <c r="C24" s="264">
        <v>8</v>
      </c>
      <c r="D24" s="1132">
        <f t="shared" si="0"/>
        <v>0</v>
      </c>
      <c r="E24" s="1132">
        <f>IFERROR(ROUND(E23/$D$23,8),0)</f>
        <v>0</v>
      </c>
      <c r="F24" s="1132">
        <f t="shared" ref="F24:G24" si="7">IFERROR(ROUND(F23/$D$23,8),0)</f>
        <v>0</v>
      </c>
      <c r="G24" s="1132">
        <f t="shared" si="7"/>
        <v>0</v>
      </c>
      <c r="H24" s="1085" t="s">
        <v>955</v>
      </c>
      <c r="I24" s="262"/>
    </row>
    <row r="25" spans="1:9" ht="16.5" customHeight="1" x14ac:dyDescent="0.2">
      <c r="A25" s="257" t="s">
        <v>121</v>
      </c>
      <c r="B25" s="258" t="s">
        <v>204</v>
      </c>
      <c r="C25" s="259"/>
      <c r="D25" s="260">
        <f t="shared" ref="D25:D26" si="8">SUM(E25:G25)</f>
        <v>0</v>
      </c>
      <c r="E25" s="124"/>
      <c r="F25" s="124"/>
      <c r="G25" s="261"/>
      <c r="I25" s="262"/>
    </row>
    <row r="26" spans="1:9" ht="16.5" customHeight="1" x14ac:dyDescent="0.2">
      <c r="A26" s="97"/>
      <c r="B26" s="265"/>
      <c r="C26" s="264">
        <v>9</v>
      </c>
      <c r="D26" s="1132">
        <f t="shared" si="8"/>
        <v>0</v>
      </c>
      <c r="E26" s="1132">
        <f>IFERROR(ROUND(E25/$D$25,8),0)</f>
        <v>0</v>
      </c>
      <c r="F26" s="1132">
        <f t="shared" ref="F26:G26" si="9">IFERROR(ROUND(F25/$D$25,8),0)</f>
        <v>0</v>
      </c>
      <c r="G26" s="1132">
        <f t="shared" si="9"/>
        <v>0</v>
      </c>
      <c r="H26" s="1085" t="str">
        <f>LEFT(B26,40)</f>
        <v/>
      </c>
      <c r="I26" s="262"/>
    </row>
    <row r="27" spans="1:9" ht="16.5" customHeight="1" x14ac:dyDescent="0.2">
      <c r="A27" s="257" t="s">
        <v>205</v>
      </c>
      <c r="B27" s="258" t="s">
        <v>206</v>
      </c>
      <c r="C27" s="259"/>
      <c r="D27" s="507">
        <f t="shared" ref="D27" si="10">SUM(E27:J27)</f>
        <v>0</v>
      </c>
      <c r="E27" s="266">
        <f>+'Sch C-2a'!C20</f>
        <v>0</v>
      </c>
      <c r="F27" s="266">
        <f>+'Sch C-2a'!D20</f>
        <v>0</v>
      </c>
      <c r="G27" s="266">
        <f>+'Sch C-2a'!E20</f>
        <v>0</v>
      </c>
      <c r="I27" s="262"/>
    </row>
    <row r="28" spans="1:9" ht="16.5" customHeight="1" x14ac:dyDescent="0.2">
      <c r="A28" s="97"/>
      <c r="B28" s="267"/>
      <c r="C28" s="264">
        <v>10</v>
      </c>
      <c r="D28" s="1132">
        <f>SUM(E28:J28)</f>
        <v>0</v>
      </c>
      <c r="E28" s="1132">
        <f>IFERROR(ROUND(E27/$D$27,8),0)</f>
        <v>0</v>
      </c>
      <c r="F28" s="1132">
        <f t="shared" ref="F28:G28" si="11">IFERROR(ROUND(F27/$D$27,8),0)</f>
        <v>0</v>
      </c>
      <c r="G28" s="1132">
        <f t="shared" si="11"/>
        <v>0</v>
      </c>
      <c r="H28" s="1085" t="s">
        <v>886</v>
      </c>
      <c r="I28" s="262"/>
    </row>
    <row r="29" spans="1:9" ht="16.5" customHeight="1" x14ac:dyDescent="0.2">
      <c r="A29" s="257" t="s">
        <v>207</v>
      </c>
      <c r="B29" s="258" t="s">
        <v>204</v>
      </c>
      <c r="C29" s="259"/>
      <c r="D29" s="260">
        <f t="shared" ref="D29:D58" si="12">SUM(E29:G29)</f>
        <v>0</v>
      </c>
      <c r="E29" s="124"/>
      <c r="F29" s="124"/>
      <c r="G29" s="261"/>
      <c r="I29" s="262"/>
    </row>
    <row r="30" spans="1:9" ht="16.5" customHeight="1" x14ac:dyDescent="0.2">
      <c r="A30" s="97"/>
      <c r="B30" s="265"/>
      <c r="C30" s="264">
        <v>11</v>
      </c>
      <c r="D30" s="1132">
        <f t="shared" si="12"/>
        <v>0</v>
      </c>
      <c r="E30" s="1132">
        <f>IFERROR(ROUND(E29/$D$29,8),0)</f>
        <v>0</v>
      </c>
      <c r="F30" s="1132">
        <f t="shared" ref="F30:G30" si="13">IFERROR(ROUND(F29/$D$29,8),0)</f>
        <v>0</v>
      </c>
      <c r="G30" s="1132">
        <f t="shared" si="13"/>
        <v>0</v>
      </c>
      <c r="H30" s="1085" t="str">
        <f>LEFT(B30,40)</f>
        <v/>
      </c>
      <c r="I30" s="262"/>
    </row>
    <row r="31" spans="1:9" ht="16.5" customHeight="1" x14ac:dyDescent="0.2">
      <c r="A31" s="257" t="s">
        <v>208</v>
      </c>
      <c r="B31" s="258" t="s">
        <v>204</v>
      </c>
      <c r="C31" s="259"/>
      <c r="D31" s="260">
        <f t="shared" si="12"/>
        <v>0</v>
      </c>
      <c r="E31" s="941"/>
      <c r="F31" s="941"/>
      <c r="G31" s="941"/>
      <c r="I31" s="262"/>
    </row>
    <row r="32" spans="1:9" ht="16.5" customHeight="1" x14ac:dyDescent="0.2">
      <c r="A32" s="97"/>
      <c r="B32" s="265"/>
      <c r="C32" s="264">
        <v>12</v>
      </c>
      <c r="D32" s="1132">
        <f t="shared" si="12"/>
        <v>0</v>
      </c>
      <c r="E32" s="1132">
        <f>IFERROR(ROUND(E31/$D$31,8),0)</f>
        <v>0</v>
      </c>
      <c r="F32" s="1132">
        <f t="shared" ref="F32:G32" si="14">IFERROR(ROUND(F31/$D$31,8),0)</f>
        <v>0</v>
      </c>
      <c r="G32" s="1132">
        <f t="shared" si="14"/>
        <v>0</v>
      </c>
      <c r="H32" s="1085" t="str">
        <f>LEFT(B32,40)</f>
        <v/>
      </c>
      <c r="I32" s="262"/>
    </row>
    <row r="33" spans="1:9" ht="16.5" customHeight="1" x14ac:dyDescent="0.2">
      <c r="A33" s="257" t="s">
        <v>209</v>
      </c>
      <c r="B33" s="258" t="s">
        <v>204</v>
      </c>
      <c r="C33" s="259"/>
      <c r="D33" s="260">
        <f t="shared" si="12"/>
        <v>0</v>
      </c>
      <c r="E33" s="941"/>
      <c r="F33" s="941"/>
      <c r="G33" s="941"/>
      <c r="I33" s="262"/>
    </row>
    <row r="34" spans="1:9" ht="16.5" customHeight="1" x14ac:dyDescent="0.2">
      <c r="A34" s="97"/>
      <c r="B34" s="265"/>
      <c r="C34" s="264">
        <v>13</v>
      </c>
      <c r="D34" s="1132">
        <f t="shared" si="12"/>
        <v>0</v>
      </c>
      <c r="E34" s="1132">
        <f>IFERROR(ROUND(E33/$D$33,8),0)</f>
        <v>0</v>
      </c>
      <c r="F34" s="1132">
        <f t="shared" ref="F34:G34" si="15">IFERROR(ROUND(F33/$D$33,8),0)</f>
        <v>0</v>
      </c>
      <c r="G34" s="1132">
        <f t="shared" si="15"/>
        <v>0</v>
      </c>
      <c r="H34" s="1085" t="str">
        <f>LEFT(B34,40)</f>
        <v/>
      </c>
      <c r="I34" s="262"/>
    </row>
    <row r="35" spans="1:9" ht="16.5" customHeight="1" x14ac:dyDescent="0.2">
      <c r="A35" s="257" t="s">
        <v>210</v>
      </c>
      <c r="B35" s="258" t="s">
        <v>204</v>
      </c>
      <c r="C35" s="259"/>
      <c r="D35" s="260">
        <f t="shared" si="12"/>
        <v>0</v>
      </c>
      <c r="E35" s="941"/>
      <c r="F35" s="941"/>
      <c r="G35" s="941"/>
      <c r="I35" s="262"/>
    </row>
    <row r="36" spans="1:9" ht="16.5" customHeight="1" x14ac:dyDescent="0.2">
      <c r="A36" s="97"/>
      <c r="B36" s="265"/>
      <c r="C36" s="264">
        <v>14</v>
      </c>
      <c r="D36" s="1132">
        <f t="shared" si="12"/>
        <v>0</v>
      </c>
      <c r="E36" s="1132">
        <f>IFERROR(ROUND(E35/$D$35,8),0)</f>
        <v>0</v>
      </c>
      <c r="F36" s="1132">
        <f t="shared" ref="F36:G36" si="16">IFERROR(ROUND(F35/$D$35,8),0)</f>
        <v>0</v>
      </c>
      <c r="G36" s="1132">
        <f t="shared" si="16"/>
        <v>0</v>
      </c>
      <c r="H36" s="1085" t="str">
        <f>LEFT(B36,40)</f>
        <v/>
      </c>
      <c r="I36" s="262"/>
    </row>
    <row r="37" spans="1:9" ht="16.5" customHeight="1" x14ac:dyDescent="0.2">
      <c r="A37" s="257" t="s">
        <v>211</v>
      </c>
      <c r="B37" s="258" t="s">
        <v>204</v>
      </c>
      <c r="C37" s="259"/>
      <c r="D37" s="260">
        <f t="shared" si="12"/>
        <v>0</v>
      </c>
      <c r="E37" s="941"/>
      <c r="F37" s="941"/>
      <c r="G37" s="941"/>
      <c r="I37" s="262"/>
    </row>
    <row r="38" spans="1:9" ht="16.5" customHeight="1" x14ac:dyDescent="0.2">
      <c r="A38" s="97"/>
      <c r="B38" s="265"/>
      <c r="C38" s="264">
        <v>15</v>
      </c>
      <c r="D38" s="1132">
        <f t="shared" si="12"/>
        <v>0</v>
      </c>
      <c r="E38" s="1132">
        <f>IFERROR(ROUND(E37/$D$37,8),0)</f>
        <v>0</v>
      </c>
      <c r="F38" s="1132">
        <f t="shared" ref="F38:G38" si="17">IFERROR(ROUND(F37/$D$37,8),0)</f>
        <v>0</v>
      </c>
      <c r="G38" s="1132">
        <f t="shared" si="17"/>
        <v>0</v>
      </c>
      <c r="H38" s="1085" t="str">
        <f>LEFT(B38,40)</f>
        <v/>
      </c>
      <c r="I38" s="262"/>
    </row>
    <row r="39" spans="1:9" ht="16.5" customHeight="1" x14ac:dyDescent="0.2">
      <c r="A39" s="257" t="s">
        <v>212</v>
      </c>
      <c r="B39" s="258" t="s">
        <v>204</v>
      </c>
      <c r="C39" s="259"/>
      <c r="D39" s="260">
        <f t="shared" si="12"/>
        <v>0</v>
      </c>
      <c r="E39" s="941"/>
      <c r="F39" s="941"/>
      <c r="G39" s="941"/>
      <c r="I39" s="262"/>
    </row>
    <row r="40" spans="1:9" ht="16.5" customHeight="1" x14ac:dyDescent="0.2">
      <c r="A40" s="97"/>
      <c r="B40" s="265"/>
      <c r="C40" s="264">
        <v>16</v>
      </c>
      <c r="D40" s="1132">
        <f t="shared" si="12"/>
        <v>0</v>
      </c>
      <c r="E40" s="1132">
        <f>IFERROR(ROUND(E39/$D$39,8),0)</f>
        <v>0</v>
      </c>
      <c r="F40" s="1132">
        <f t="shared" ref="F40:G40" si="18">IFERROR(ROUND(F39/$D$39,8),0)</f>
        <v>0</v>
      </c>
      <c r="G40" s="1132">
        <f t="shared" si="18"/>
        <v>0</v>
      </c>
      <c r="H40" s="1085" t="str">
        <f>LEFT(B40,40)</f>
        <v/>
      </c>
      <c r="I40" s="262"/>
    </row>
    <row r="41" spans="1:9" ht="16.5" customHeight="1" x14ac:dyDescent="0.2">
      <c r="A41" s="257" t="s">
        <v>213</v>
      </c>
      <c r="B41" s="258" t="s">
        <v>204</v>
      </c>
      <c r="C41" s="259"/>
      <c r="D41" s="260">
        <f t="shared" si="12"/>
        <v>0</v>
      </c>
      <c r="E41" s="941"/>
      <c r="F41" s="941"/>
      <c r="G41" s="941"/>
      <c r="I41" s="262"/>
    </row>
    <row r="42" spans="1:9" ht="16.5" customHeight="1" x14ac:dyDescent="0.2">
      <c r="A42" s="97"/>
      <c r="B42" s="265"/>
      <c r="C42" s="264">
        <v>17</v>
      </c>
      <c r="D42" s="1132">
        <f t="shared" si="12"/>
        <v>0</v>
      </c>
      <c r="E42" s="1132">
        <f>IFERROR(ROUND(E41/$D$41,8),0)</f>
        <v>0</v>
      </c>
      <c r="F42" s="1132">
        <f t="shared" ref="F42:G42" si="19">IFERROR(ROUND(F41/$D$41,8),0)</f>
        <v>0</v>
      </c>
      <c r="G42" s="1132">
        <f t="shared" si="19"/>
        <v>0</v>
      </c>
      <c r="H42" s="1085" t="str">
        <f>LEFT(B42,40)</f>
        <v/>
      </c>
      <c r="I42" s="262"/>
    </row>
    <row r="43" spans="1:9" ht="16.5" customHeight="1" x14ac:dyDescent="0.2">
      <c r="A43" s="257" t="s">
        <v>214</v>
      </c>
      <c r="B43" s="258" t="s">
        <v>204</v>
      </c>
      <c r="C43" s="259"/>
      <c r="D43" s="260">
        <f t="shared" si="12"/>
        <v>0</v>
      </c>
      <c r="E43" s="941"/>
      <c r="F43" s="941"/>
      <c r="G43" s="941"/>
      <c r="I43" s="262"/>
    </row>
    <row r="44" spans="1:9" ht="16.5" customHeight="1" x14ac:dyDescent="0.2">
      <c r="A44" s="97"/>
      <c r="B44" s="265"/>
      <c r="C44" s="264">
        <v>18</v>
      </c>
      <c r="D44" s="1132">
        <f t="shared" si="12"/>
        <v>0</v>
      </c>
      <c r="E44" s="1132">
        <f>IFERROR(ROUND(E43/$D$43,8),0)</f>
        <v>0</v>
      </c>
      <c r="F44" s="1132">
        <f t="shared" ref="F44:G44" si="20">IFERROR(ROUND(F43/$D$43,8),0)</f>
        <v>0</v>
      </c>
      <c r="G44" s="1132">
        <f t="shared" si="20"/>
        <v>0</v>
      </c>
      <c r="H44" s="1085" t="str">
        <f>LEFT(B44,40)</f>
        <v/>
      </c>
      <c r="I44" s="262"/>
    </row>
    <row r="45" spans="1:9" s="268" customFormat="1" ht="17.25" customHeight="1" x14ac:dyDescent="0.2">
      <c r="A45" s="257">
        <v>19</v>
      </c>
      <c r="B45" s="258" t="s">
        <v>204</v>
      </c>
      <c r="C45" s="259"/>
      <c r="D45" s="260">
        <f t="shared" si="12"/>
        <v>0</v>
      </c>
      <c r="E45" s="941"/>
      <c r="F45" s="941"/>
      <c r="G45" s="941"/>
      <c r="H45" s="1085"/>
    </row>
    <row r="46" spans="1:9" x14ac:dyDescent="0.2">
      <c r="A46" s="97"/>
      <c r="B46" s="265"/>
      <c r="C46" s="264">
        <v>19</v>
      </c>
      <c r="D46" s="1132">
        <f t="shared" si="12"/>
        <v>0</v>
      </c>
      <c r="E46" s="1132">
        <f>IFERROR(ROUND(E45/$D$45,8),0)</f>
        <v>0</v>
      </c>
      <c r="F46" s="1132">
        <f t="shared" ref="F46:G46" si="21">IFERROR(ROUND(F45/$D$45,8),0)</f>
        <v>0</v>
      </c>
      <c r="G46" s="1132">
        <f t="shared" si="21"/>
        <v>0</v>
      </c>
      <c r="H46" s="1085" t="str">
        <f>LEFT(B46,40)</f>
        <v/>
      </c>
    </row>
    <row r="47" spans="1:9" x14ac:dyDescent="0.2">
      <c r="A47" s="257">
        <v>20</v>
      </c>
      <c r="B47" s="258" t="s">
        <v>215</v>
      </c>
      <c r="C47" s="259"/>
      <c r="D47" s="260">
        <f t="shared" si="12"/>
        <v>100</v>
      </c>
      <c r="E47" s="1087">
        <v>100</v>
      </c>
      <c r="F47" s="1088"/>
      <c r="G47" s="1088"/>
    </row>
    <row r="48" spans="1:9" x14ac:dyDescent="0.2">
      <c r="A48" s="97"/>
      <c r="B48" s="269" t="s">
        <v>216</v>
      </c>
      <c r="C48" s="264">
        <v>20</v>
      </c>
      <c r="D48" s="1132">
        <f t="shared" si="12"/>
        <v>1</v>
      </c>
      <c r="E48" s="1132">
        <f>IFERROR(ROUND(E47/$D$47,8),0)</f>
        <v>1</v>
      </c>
      <c r="F48" s="1132">
        <f t="shared" ref="F48:G48" si="22">IFERROR(ROUND(F47/$D$47,8),0)</f>
        <v>0</v>
      </c>
      <c r="G48" s="1132">
        <f t="shared" si="22"/>
        <v>0</v>
      </c>
      <c r="H48" s="1085" t="s">
        <v>216</v>
      </c>
    </row>
    <row r="49" spans="1:8" x14ac:dyDescent="0.2">
      <c r="A49" s="257">
        <v>21</v>
      </c>
      <c r="B49" s="258" t="s">
        <v>217</v>
      </c>
      <c r="C49" s="259"/>
      <c r="D49" s="260">
        <f t="shared" si="12"/>
        <v>100</v>
      </c>
      <c r="E49" s="1088"/>
      <c r="F49" s="1087">
        <v>100</v>
      </c>
      <c r="G49" s="1088"/>
    </row>
    <row r="50" spans="1:8" x14ac:dyDescent="0.2">
      <c r="A50" s="97"/>
      <c r="B50" s="269" t="s">
        <v>218</v>
      </c>
      <c r="C50" s="264">
        <v>21</v>
      </c>
      <c r="D50" s="1132">
        <f t="shared" si="12"/>
        <v>1</v>
      </c>
      <c r="E50" s="1132">
        <f>IFERROR(ROUND(E49/$D$49,8),0)</f>
        <v>0</v>
      </c>
      <c r="F50" s="1132">
        <f t="shared" ref="F50:G50" si="23">IFERROR(ROUND(F49/$D$49,8),0)</f>
        <v>1</v>
      </c>
      <c r="G50" s="1132">
        <f t="shared" si="23"/>
        <v>0</v>
      </c>
      <c r="H50" s="1085" t="s">
        <v>218</v>
      </c>
    </row>
    <row r="51" spans="1:8" x14ac:dyDescent="0.2">
      <c r="A51" s="257">
        <v>22</v>
      </c>
      <c r="B51" s="258" t="s">
        <v>219</v>
      </c>
      <c r="C51" s="259"/>
      <c r="D51" s="260">
        <f t="shared" si="12"/>
        <v>100</v>
      </c>
      <c r="E51" s="1088"/>
      <c r="F51" s="1088"/>
      <c r="G51" s="123">
        <v>100</v>
      </c>
    </row>
    <row r="52" spans="1:8" x14ac:dyDescent="0.2">
      <c r="A52" s="97"/>
      <c r="B52" s="269" t="s">
        <v>220</v>
      </c>
      <c r="C52" s="264">
        <v>22</v>
      </c>
      <c r="D52" s="1132">
        <f t="shared" si="12"/>
        <v>1</v>
      </c>
      <c r="E52" s="1132">
        <f>IFERROR(ROUND(E51/$D$51,8),0)</f>
        <v>0</v>
      </c>
      <c r="F52" s="1132">
        <f t="shared" ref="F52:G52" si="24">IFERROR(ROUND(F51/$D$51,8),0)</f>
        <v>0</v>
      </c>
      <c r="G52" s="1132">
        <f t="shared" si="24"/>
        <v>1</v>
      </c>
      <c r="H52" s="1085" t="s">
        <v>220</v>
      </c>
    </row>
    <row r="53" spans="1:8" x14ac:dyDescent="0.2">
      <c r="A53" s="257">
        <v>23</v>
      </c>
      <c r="B53" s="258" t="s">
        <v>204</v>
      </c>
      <c r="C53" s="259"/>
      <c r="D53" s="260">
        <f t="shared" si="12"/>
        <v>0</v>
      </c>
      <c r="E53" s="124"/>
      <c r="F53" s="124"/>
      <c r="G53" s="261"/>
    </row>
    <row r="54" spans="1:8" x14ac:dyDescent="0.2">
      <c r="A54" s="97"/>
      <c r="B54" s="265"/>
      <c r="C54" s="264">
        <v>23</v>
      </c>
      <c r="D54" s="1132">
        <f t="shared" si="12"/>
        <v>0</v>
      </c>
      <c r="E54" s="1132">
        <f>IFERROR(ROUND(E53/$D$53,8),0)</f>
        <v>0</v>
      </c>
      <c r="F54" s="1132">
        <f t="shared" ref="F54:G54" si="25">IFERROR(ROUND(F53/$D$53,8),0)</f>
        <v>0</v>
      </c>
      <c r="G54" s="1132">
        <f t="shared" si="25"/>
        <v>0</v>
      </c>
      <c r="H54" s="1085" t="str">
        <f>LEFT(B54,40)</f>
        <v/>
      </c>
    </row>
    <row r="55" spans="1:8" x14ac:dyDescent="0.2">
      <c r="A55" s="257">
        <v>24</v>
      </c>
      <c r="B55" s="258" t="s">
        <v>204</v>
      </c>
      <c r="C55" s="259"/>
      <c r="D55" s="260">
        <f t="shared" si="12"/>
        <v>0</v>
      </c>
      <c r="E55" s="124"/>
      <c r="F55" s="124"/>
      <c r="G55" s="261"/>
    </row>
    <row r="56" spans="1:8" x14ac:dyDescent="0.2">
      <c r="A56" s="97"/>
      <c r="B56" s="265"/>
      <c r="C56" s="264">
        <v>24</v>
      </c>
      <c r="D56" s="1132">
        <f t="shared" si="12"/>
        <v>0</v>
      </c>
      <c r="E56" s="1132">
        <f>IFERROR(ROUND(E55/$D$55,8),0)</f>
        <v>0</v>
      </c>
      <c r="F56" s="1132">
        <f t="shared" ref="F56:G56" si="26">IFERROR(ROUND(F55/$D$55,8),0)</f>
        <v>0</v>
      </c>
      <c r="G56" s="1132">
        <f t="shared" si="26"/>
        <v>0</v>
      </c>
      <c r="H56" s="1085" t="str">
        <f>LEFT(B56,40)</f>
        <v/>
      </c>
    </row>
    <row r="57" spans="1:8" x14ac:dyDescent="0.2">
      <c r="A57" s="257">
        <v>25</v>
      </c>
      <c r="B57" s="258" t="s">
        <v>204</v>
      </c>
      <c r="C57" s="259"/>
      <c r="D57" s="260">
        <f t="shared" si="12"/>
        <v>0</v>
      </c>
      <c r="E57" s="124"/>
      <c r="F57" s="124"/>
      <c r="G57" s="261"/>
    </row>
    <row r="58" spans="1:8" x14ac:dyDescent="0.2">
      <c r="A58" s="97"/>
      <c r="B58" s="265"/>
      <c r="C58" s="264">
        <v>25</v>
      </c>
      <c r="D58" s="1132">
        <f t="shared" si="12"/>
        <v>0</v>
      </c>
      <c r="E58" s="1132">
        <f>IFERROR(ROUND(E57/$D$57,8),0)</f>
        <v>0</v>
      </c>
      <c r="F58" s="1132">
        <f t="shared" ref="F58:G58" si="27">IFERROR(ROUND(F57/$D$57,8),0)</f>
        <v>0</v>
      </c>
      <c r="G58" s="1132">
        <f t="shared" si="27"/>
        <v>0</v>
      </c>
      <c r="H58" s="1085" t="str">
        <f>LEFT(B58,40)</f>
        <v/>
      </c>
    </row>
  </sheetData>
  <sheetProtection algorithmName="SHA-512" hashValue="0jisMdLHoZljHA3Z0ikJ77opMjefZkAjP0lG3PMstF0DDV5B0G6te4vpDvK/KKK4UrpF8/Y874qacEZK32Gm9g==" saltValue="VHrzq4J2OM7CgAmLBQ/R6w==" spinCount="100000" sheet="1" objects="1" scenarios="1"/>
  <pageMargins left="0.75" right="0.5" top="1" bottom="1" header="0.5" footer="0.25"/>
  <pageSetup scale="70" orientation="portrait" r:id="rId1"/>
  <headerFooter>
    <oddFooter>&amp;L&amp;9 * Identify 
** Round percentages to 2
    decimal places, i.e. 10.47%.&amp;CDUPLICATE AS NECESSARY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F42F-58D5-43CC-9877-8BB6E3BDB7DF}">
  <sheetPr>
    <pageSetUpPr fitToPage="1"/>
  </sheetPr>
  <dimension ref="A1:S52"/>
  <sheetViews>
    <sheetView zoomScaleNormal="100" workbookViewId="0"/>
  </sheetViews>
  <sheetFormatPr defaultColWidth="8.88671875" defaultRowHeight="15" x14ac:dyDescent="0.2"/>
  <cols>
    <col min="1" max="1" width="2.77734375" style="3" customWidth="1"/>
    <col min="2" max="2" width="30.5546875" style="3" bestFit="1" customWidth="1"/>
    <col min="3" max="3" width="12.6640625" style="3" customWidth="1"/>
    <col min="4" max="12" width="11.6640625" style="3" customWidth="1"/>
    <col min="13" max="16384" width="8.88671875" style="3"/>
  </cols>
  <sheetData>
    <row r="1" spans="1:13" ht="15.75" customHeight="1" x14ac:dyDescent="0.25">
      <c r="A1" s="1" t="s">
        <v>221</v>
      </c>
      <c r="B1" s="2"/>
      <c r="C1" s="2"/>
      <c r="D1" s="2"/>
      <c r="E1" s="2"/>
      <c r="F1" s="2"/>
      <c r="G1" s="2"/>
      <c r="H1" s="2"/>
      <c r="I1" s="2"/>
      <c r="J1" s="2"/>
      <c r="K1" s="2"/>
      <c r="L1" s="2"/>
    </row>
    <row r="2" spans="1:13" s="4" customFormat="1" ht="12.75" x14ac:dyDescent="0.2">
      <c r="A2" s="4" t="s">
        <v>93</v>
      </c>
      <c r="C2" s="5"/>
      <c r="D2" s="5"/>
      <c r="E2" s="5"/>
      <c r="F2" s="5"/>
      <c r="I2" s="67" t="s">
        <v>1</v>
      </c>
      <c r="J2" s="68"/>
      <c r="K2" s="68"/>
      <c r="L2" s="69"/>
    </row>
    <row r="3" spans="1:13" s="4" customFormat="1" ht="12.75" x14ac:dyDescent="0.2">
      <c r="A3" s="4" t="s">
        <v>959</v>
      </c>
      <c r="I3" s="270">
        <f>+'Sch A'!$A$7</f>
        <v>0</v>
      </c>
      <c r="J3" s="71"/>
      <c r="K3" s="71"/>
      <c r="L3" s="72"/>
    </row>
    <row r="4" spans="1:13" s="4" customFormat="1" ht="12.75" x14ac:dyDescent="0.2">
      <c r="I4" s="73" t="s">
        <v>2</v>
      </c>
      <c r="L4" s="74"/>
    </row>
    <row r="5" spans="1:13" x14ac:dyDescent="0.2">
      <c r="A5" s="98"/>
      <c r="I5" s="75" t="s">
        <v>3</v>
      </c>
      <c r="J5" s="76">
        <f>+'Sch A'!$E$13</f>
        <v>0</v>
      </c>
      <c r="K5" s="75" t="s">
        <v>4</v>
      </c>
      <c r="L5" s="76">
        <f>+'Sch A'!$H$13</f>
        <v>0</v>
      </c>
    </row>
    <row r="6" spans="1:13" s="4" customFormat="1" ht="14.1" customHeight="1" x14ac:dyDescent="0.2">
      <c r="B6" s="11"/>
      <c r="C6" s="11"/>
      <c r="D6" s="11"/>
      <c r="E6" s="11"/>
      <c r="M6" s="271"/>
    </row>
    <row r="7" spans="1:13" s="268" customFormat="1" ht="25.5" x14ac:dyDescent="0.2">
      <c r="A7" s="272"/>
      <c r="B7" s="273"/>
      <c r="C7" s="121" t="s">
        <v>168</v>
      </c>
      <c r="D7" s="974" t="s">
        <v>132</v>
      </c>
      <c r="E7" s="20" t="s">
        <v>136</v>
      </c>
      <c r="F7" s="975" t="s">
        <v>137</v>
      </c>
      <c r="G7" s="298" t="s">
        <v>138</v>
      </c>
      <c r="H7" s="298" t="s">
        <v>139</v>
      </c>
      <c r="I7" s="298" t="s">
        <v>887</v>
      </c>
      <c r="J7" s="298" t="s">
        <v>886</v>
      </c>
      <c r="K7" s="299" t="s">
        <v>125</v>
      </c>
      <c r="L7" s="299" t="s">
        <v>283</v>
      </c>
    </row>
    <row r="8" spans="1:13" ht="18" customHeight="1" x14ac:dyDescent="0.2">
      <c r="A8" s="49">
        <v>1</v>
      </c>
      <c r="B8" s="274" t="s">
        <v>888</v>
      </c>
      <c r="C8" s="976"/>
      <c r="D8" s="976"/>
      <c r="E8" s="976"/>
      <c r="F8" s="976"/>
      <c r="G8" s="976"/>
      <c r="H8" s="976"/>
      <c r="I8" s="976"/>
      <c r="J8" s="976"/>
      <c r="K8" s="976"/>
      <c r="L8" s="976"/>
    </row>
    <row r="9" spans="1:13" ht="18" customHeight="1" x14ac:dyDescent="0.2">
      <c r="A9" s="49">
        <f>+A8+1</f>
        <v>2</v>
      </c>
      <c r="B9" s="95" t="s">
        <v>223</v>
      </c>
      <c r="C9" s="123">
        <f>SUM(D9:L9)</f>
        <v>0</v>
      </c>
      <c r="D9" s="123">
        <f>'Sch C-5a'!D128</f>
        <v>0</v>
      </c>
      <c r="E9" s="123">
        <f>'Sch C-5a'!E128</f>
        <v>0</v>
      </c>
      <c r="F9" s="123">
        <f>'Sch C-5a'!F128</f>
        <v>0</v>
      </c>
      <c r="G9" s="123">
        <f>'Sch C-5a'!G128</f>
        <v>0</v>
      </c>
      <c r="H9" s="123">
        <f>'Sch C-5a'!H128</f>
        <v>0</v>
      </c>
      <c r="I9" s="123">
        <f>'Sch C-5a'!I128</f>
        <v>0</v>
      </c>
      <c r="J9" s="976"/>
      <c r="K9" s="123">
        <f>'Sch C-5a'!J128</f>
        <v>0</v>
      </c>
      <c r="L9" s="123">
        <f>'Sch C-5a'!K128</f>
        <v>0</v>
      </c>
    </row>
    <row r="10" spans="1:13" ht="18" customHeight="1" x14ac:dyDescent="0.2">
      <c r="A10" s="49">
        <f t="shared" ref="A10:A51" si="0">+A9+1</f>
        <v>3</v>
      </c>
      <c r="B10" s="95" t="s">
        <v>28</v>
      </c>
      <c r="C10" s="123">
        <f>SUM(D10:L10)</f>
        <v>0</v>
      </c>
      <c r="D10" s="123">
        <f>+'Sch C-5'!$F$24</f>
        <v>0</v>
      </c>
      <c r="E10" s="123">
        <f>+'Sch C-5'!$F$25</f>
        <v>0</v>
      </c>
      <c r="F10" s="123">
        <f>+'Sch C-5'!$F$26</f>
        <v>0</v>
      </c>
      <c r="G10" s="123">
        <f>+'Sch C-5'!$F$27</f>
        <v>0</v>
      </c>
      <c r="H10" s="123">
        <f>+'Sch C-5'!$F$28</f>
        <v>0</v>
      </c>
      <c r="I10" s="123">
        <f>+'Sch C-5'!$F$29</f>
        <v>0</v>
      </c>
      <c r="J10" s="976"/>
      <c r="K10" s="123">
        <f>+'Sch C-5'!$F$30</f>
        <v>0</v>
      </c>
      <c r="L10" s="123">
        <f>+'Sch C-5'!$F$31</f>
        <v>0</v>
      </c>
    </row>
    <row r="11" spans="1:13" ht="18" customHeight="1" x14ac:dyDescent="0.2">
      <c r="A11" s="49">
        <f t="shared" si="0"/>
        <v>4</v>
      </c>
      <c r="B11" s="95" t="s">
        <v>189</v>
      </c>
      <c r="C11" s="976"/>
      <c r="D11" s="976"/>
      <c r="E11" s="976"/>
      <c r="F11" s="976"/>
      <c r="G11" s="976"/>
      <c r="H11" s="976"/>
      <c r="I11" s="976"/>
      <c r="J11" s="976"/>
      <c r="K11" s="976"/>
      <c r="L11" s="976"/>
    </row>
    <row r="12" spans="1:13" ht="18" customHeight="1" x14ac:dyDescent="0.2">
      <c r="A12" s="49">
        <f t="shared" si="0"/>
        <v>5</v>
      </c>
      <c r="B12" s="275" t="s">
        <v>224</v>
      </c>
      <c r="C12" s="123">
        <f t="shared" ref="C12:C49" si="1">SUM(D12:L12)</f>
        <v>0</v>
      </c>
      <c r="D12" s="976"/>
      <c r="E12" s="124"/>
      <c r="F12" s="976"/>
      <c r="G12" s="976"/>
      <c r="H12" s="976"/>
      <c r="I12" s="976"/>
      <c r="J12" s="976"/>
      <c r="K12" s="124"/>
      <c r="L12" s="124"/>
    </row>
    <row r="13" spans="1:13" ht="18" customHeight="1" x14ac:dyDescent="0.2">
      <c r="A13" s="49">
        <f t="shared" si="0"/>
        <v>6</v>
      </c>
      <c r="B13" s="275" t="s">
        <v>225</v>
      </c>
      <c r="C13" s="123">
        <f t="shared" si="1"/>
        <v>0</v>
      </c>
      <c r="D13" s="976"/>
      <c r="E13" s="124"/>
      <c r="F13" s="976"/>
      <c r="G13" s="976"/>
      <c r="H13" s="976"/>
      <c r="I13" s="976"/>
      <c r="J13" s="976"/>
      <c r="K13" s="124"/>
      <c r="L13" s="124"/>
    </row>
    <row r="14" spans="1:13" ht="18" customHeight="1" x14ac:dyDescent="0.2">
      <c r="A14" s="49">
        <f t="shared" si="0"/>
        <v>7</v>
      </c>
      <c r="B14" s="275" t="s">
        <v>226</v>
      </c>
      <c r="C14" s="123">
        <f t="shared" si="1"/>
        <v>0</v>
      </c>
      <c r="D14" s="976"/>
      <c r="E14" s="124"/>
      <c r="F14" s="976"/>
      <c r="G14" s="976"/>
      <c r="H14" s="976"/>
      <c r="I14" s="976"/>
      <c r="J14" s="976"/>
      <c r="K14" s="124"/>
      <c r="L14" s="124"/>
    </row>
    <row r="15" spans="1:13" ht="18" customHeight="1" x14ac:dyDescent="0.2">
      <c r="A15" s="49">
        <f t="shared" si="0"/>
        <v>8</v>
      </c>
      <c r="B15" s="275" t="s">
        <v>227</v>
      </c>
      <c r="C15" s="123">
        <f t="shared" si="1"/>
        <v>0</v>
      </c>
      <c r="D15" s="976"/>
      <c r="E15" s="124"/>
      <c r="F15" s="976"/>
      <c r="G15" s="976"/>
      <c r="H15" s="976"/>
      <c r="I15" s="976"/>
      <c r="J15" s="976"/>
      <c r="K15" s="124"/>
      <c r="L15" s="124"/>
    </row>
    <row r="16" spans="1:13" ht="18" customHeight="1" x14ac:dyDescent="0.2">
      <c r="A16" s="49">
        <f t="shared" si="0"/>
        <v>9</v>
      </c>
      <c r="B16" s="275" t="s">
        <v>228</v>
      </c>
      <c r="C16" s="123">
        <f t="shared" si="1"/>
        <v>0</v>
      </c>
      <c r="D16" s="976"/>
      <c r="E16" s="124"/>
      <c r="F16" s="976"/>
      <c r="G16" s="976"/>
      <c r="H16" s="976"/>
      <c r="I16" s="976"/>
      <c r="J16" s="976"/>
      <c r="K16" s="124"/>
      <c r="L16" s="124"/>
    </row>
    <row r="17" spans="1:19" ht="18" customHeight="1" x14ac:dyDescent="0.2">
      <c r="A17" s="49">
        <f t="shared" si="0"/>
        <v>10</v>
      </c>
      <c r="B17" s="275" t="s">
        <v>229</v>
      </c>
      <c r="C17" s="123">
        <f t="shared" si="1"/>
        <v>0</v>
      </c>
      <c r="D17" s="124"/>
      <c r="E17" s="976"/>
      <c r="F17" s="976"/>
      <c r="G17" s="976"/>
      <c r="H17" s="976"/>
      <c r="I17" s="976"/>
      <c r="J17" s="976"/>
      <c r="K17" s="124"/>
      <c r="L17" s="124"/>
      <c r="M17" s="138"/>
      <c r="N17" s="138"/>
      <c r="O17" s="138"/>
      <c r="P17" s="138"/>
      <c r="Q17" s="138"/>
      <c r="R17" s="138"/>
    </row>
    <row r="18" spans="1:19" ht="18" customHeight="1" x14ac:dyDescent="0.2">
      <c r="A18" s="49">
        <f t="shared" si="0"/>
        <v>11</v>
      </c>
      <c r="B18" s="275" t="s">
        <v>230</v>
      </c>
      <c r="C18" s="123">
        <f t="shared" si="1"/>
        <v>0</v>
      </c>
      <c r="D18" s="976"/>
      <c r="E18" s="976"/>
      <c r="F18" s="124"/>
      <c r="G18" s="976"/>
      <c r="H18" s="976"/>
      <c r="I18" s="976"/>
      <c r="J18" s="976"/>
      <c r="K18" s="124"/>
      <c r="L18" s="124"/>
    </row>
    <row r="19" spans="1:19" ht="18" customHeight="1" x14ac:dyDescent="0.2">
      <c r="A19" s="49">
        <f t="shared" si="0"/>
        <v>12</v>
      </c>
      <c r="B19" s="275" t="s">
        <v>231</v>
      </c>
      <c r="C19" s="123">
        <f t="shared" si="1"/>
        <v>0</v>
      </c>
      <c r="D19" s="976"/>
      <c r="E19" s="124"/>
      <c r="F19" s="976"/>
      <c r="G19" s="976"/>
      <c r="H19" s="976"/>
      <c r="I19" s="976"/>
      <c r="J19" s="976"/>
      <c r="K19" s="124"/>
      <c r="L19" s="124"/>
    </row>
    <row r="20" spans="1:19" ht="18" customHeight="1" x14ac:dyDescent="0.2">
      <c r="A20" s="49">
        <f t="shared" si="0"/>
        <v>13</v>
      </c>
      <c r="B20" s="275" t="s">
        <v>232</v>
      </c>
      <c r="C20" s="123">
        <f t="shared" si="1"/>
        <v>0</v>
      </c>
      <c r="D20" s="976"/>
      <c r="E20" s="124"/>
      <c r="F20" s="124"/>
      <c r="G20" s="124"/>
      <c r="H20" s="124"/>
      <c r="I20" s="124"/>
      <c r="J20" s="976"/>
      <c r="K20" s="124"/>
      <c r="L20" s="124"/>
    </row>
    <row r="21" spans="1:19" ht="18" customHeight="1" x14ac:dyDescent="0.2">
      <c r="A21" s="49">
        <f t="shared" si="0"/>
        <v>14</v>
      </c>
      <c r="B21" s="275" t="s">
        <v>233</v>
      </c>
      <c r="C21" s="123">
        <f t="shared" si="1"/>
        <v>0</v>
      </c>
      <c r="D21" s="976"/>
      <c r="E21" s="124"/>
      <c r="F21" s="976"/>
      <c r="G21" s="976"/>
      <c r="H21" s="976"/>
      <c r="I21" s="976"/>
      <c r="J21" s="976"/>
      <c r="K21" s="124"/>
      <c r="L21" s="124"/>
    </row>
    <row r="22" spans="1:19" ht="18" customHeight="1" x14ac:dyDescent="0.2">
      <c r="A22" s="49">
        <f t="shared" si="0"/>
        <v>15</v>
      </c>
      <c r="B22" s="275" t="s">
        <v>234</v>
      </c>
      <c r="C22" s="123">
        <f t="shared" si="1"/>
        <v>0</v>
      </c>
      <c r="D22" s="976"/>
      <c r="E22" s="976"/>
      <c r="F22" s="976"/>
      <c r="G22" s="124"/>
      <c r="H22" s="976"/>
      <c r="I22" s="976"/>
      <c r="J22" s="976"/>
      <c r="K22" s="124"/>
      <c r="L22" s="124"/>
    </row>
    <row r="23" spans="1:19" ht="18" customHeight="1" x14ac:dyDescent="0.2">
      <c r="A23" s="49">
        <f t="shared" si="0"/>
        <v>16</v>
      </c>
      <c r="B23" s="275" t="s">
        <v>235</v>
      </c>
      <c r="C23" s="123">
        <f t="shared" si="1"/>
        <v>0</v>
      </c>
      <c r="D23" s="976"/>
      <c r="E23" s="976"/>
      <c r="F23" s="976"/>
      <c r="G23" s="976"/>
      <c r="H23" s="976"/>
      <c r="I23" s="976"/>
      <c r="J23" s="976"/>
      <c r="K23" s="124"/>
      <c r="L23" s="124"/>
    </row>
    <row r="24" spans="1:19" ht="18" customHeight="1" x14ac:dyDescent="0.2">
      <c r="A24" s="49">
        <f t="shared" si="0"/>
        <v>17</v>
      </c>
      <c r="B24" s="275" t="s">
        <v>236</v>
      </c>
      <c r="C24" s="123">
        <f t="shared" si="1"/>
        <v>0</v>
      </c>
      <c r="D24" s="976"/>
      <c r="E24" s="124"/>
      <c r="F24" s="976"/>
      <c r="G24" s="976"/>
      <c r="H24" s="976"/>
      <c r="I24" s="976"/>
      <c r="J24" s="976"/>
      <c r="K24" s="124"/>
      <c r="L24" s="124"/>
    </row>
    <row r="25" spans="1:19" ht="18" customHeight="1" x14ac:dyDescent="0.2">
      <c r="A25" s="49">
        <f t="shared" si="0"/>
        <v>18</v>
      </c>
      <c r="B25" s="275" t="s">
        <v>237</v>
      </c>
      <c r="C25" s="123">
        <f t="shared" si="1"/>
        <v>0</v>
      </c>
      <c r="D25" s="976"/>
      <c r="E25" s="124"/>
      <c r="F25" s="976"/>
      <c r="G25" s="976"/>
      <c r="H25" s="976"/>
      <c r="I25" s="976"/>
      <c r="J25" s="976"/>
      <c r="K25" s="124"/>
      <c r="L25" s="124"/>
      <c r="M25" s="138"/>
      <c r="N25" s="138"/>
      <c r="O25" s="138"/>
      <c r="P25" s="138"/>
      <c r="Q25" s="138"/>
      <c r="R25" s="138"/>
    </row>
    <row r="26" spans="1:19" ht="18" customHeight="1" x14ac:dyDescent="0.2">
      <c r="A26" s="49">
        <f t="shared" si="0"/>
        <v>19</v>
      </c>
      <c r="B26" s="275" t="s">
        <v>238</v>
      </c>
      <c r="C26" s="123">
        <f t="shared" si="1"/>
        <v>0</v>
      </c>
      <c r="D26" s="976"/>
      <c r="E26" s="124"/>
      <c r="F26" s="976"/>
      <c r="G26" s="976"/>
      <c r="H26" s="976"/>
      <c r="I26" s="976"/>
      <c r="J26" s="976"/>
      <c r="K26" s="124"/>
      <c r="L26" s="124"/>
    </row>
    <row r="27" spans="1:19" ht="18" customHeight="1" x14ac:dyDescent="0.2">
      <c r="A27" s="49">
        <f t="shared" si="0"/>
        <v>20</v>
      </c>
      <c r="B27" s="275" t="s">
        <v>239</v>
      </c>
      <c r="C27" s="123">
        <f t="shared" si="1"/>
        <v>0</v>
      </c>
      <c r="D27" s="976"/>
      <c r="E27" s="124"/>
      <c r="F27" s="976"/>
      <c r="G27" s="124"/>
      <c r="H27" s="124"/>
      <c r="I27" s="124"/>
      <c r="J27" s="976"/>
      <c r="K27" s="124"/>
      <c r="L27" s="124"/>
    </row>
    <row r="28" spans="1:19" ht="18" customHeight="1" x14ac:dyDescent="0.2">
      <c r="A28" s="49">
        <f t="shared" si="0"/>
        <v>21</v>
      </c>
      <c r="B28" s="275" t="s">
        <v>240</v>
      </c>
      <c r="C28" s="123">
        <f t="shared" si="1"/>
        <v>0</v>
      </c>
      <c r="D28" s="976"/>
      <c r="E28" s="976"/>
      <c r="F28" s="124"/>
      <c r="G28" s="976"/>
      <c r="H28" s="976"/>
      <c r="I28" s="976"/>
      <c r="J28" s="976"/>
      <c r="K28" s="124"/>
      <c r="L28" s="124"/>
    </row>
    <row r="29" spans="1:19" ht="18" customHeight="1" x14ac:dyDescent="0.2">
      <c r="A29" s="49">
        <f t="shared" si="0"/>
        <v>22</v>
      </c>
      <c r="B29" s="275" t="s">
        <v>241</v>
      </c>
      <c r="C29" s="123">
        <f t="shared" si="1"/>
        <v>0</v>
      </c>
      <c r="D29" s="976"/>
      <c r="E29" s="124"/>
      <c r="F29" s="976"/>
      <c r="G29" s="976"/>
      <c r="H29" s="976"/>
      <c r="I29" s="976"/>
      <c r="J29" s="976"/>
      <c r="K29" s="124"/>
      <c r="L29" s="124"/>
      <c r="S29" s="138"/>
    </row>
    <row r="30" spans="1:19" ht="18" customHeight="1" x14ac:dyDescent="0.2">
      <c r="A30" s="49">
        <f t="shared" si="0"/>
        <v>23</v>
      </c>
      <c r="B30" s="275" t="s">
        <v>242</v>
      </c>
      <c r="C30" s="123">
        <f t="shared" si="1"/>
        <v>0</v>
      </c>
      <c r="D30" s="976"/>
      <c r="E30" s="124"/>
      <c r="F30" s="976"/>
      <c r="G30" s="976"/>
      <c r="H30" s="976"/>
      <c r="I30" s="976"/>
      <c r="J30" s="976"/>
      <c r="K30" s="124"/>
      <c r="L30" s="124"/>
      <c r="S30" s="138"/>
    </row>
    <row r="31" spans="1:19" s="138" customFormat="1" ht="18" customHeight="1" x14ac:dyDescent="0.2">
      <c r="A31" s="49">
        <f t="shared" si="0"/>
        <v>24</v>
      </c>
      <c r="B31" s="275" t="s">
        <v>243</v>
      </c>
      <c r="C31" s="123">
        <f t="shared" si="1"/>
        <v>0</v>
      </c>
      <c r="D31" s="976"/>
      <c r="E31" s="124"/>
      <c r="F31" s="976"/>
      <c r="G31" s="976"/>
      <c r="H31" s="976"/>
      <c r="I31" s="976"/>
      <c r="J31" s="976"/>
      <c r="K31" s="124"/>
      <c r="L31" s="124"/>
      <c r="M31" s="3"/>
      <c r="N31" s="3"/>
      <c r="O31" s="3"/>
      <c r="P31" s="3"/>
      <c r="Q31" s="3"/>
      <c r="R31" s="3"/>
      <c r="S31" s="3"/>
    </row>
    <row r="32" spans="1:19" s="138" customFormat="1" ht="18" customHeight="1" x14ac:dyDescent="0.2">
      <c r="A32" s="49">
        <f t="shared" si="0"/>
        <v>25</v>
      </c>
      <c r="B32" s="275" t="s">
        <v>244</v>
      </c>
      <c r="C32" s="123">
        <f t="shared" si="1"/>
        <v>0</v>
      </c>
      <c r="D32" s="976"/>
      <c r="E32" s="976"/>
      <c r="F32" s="124"/>
      <c r="G32" s="976"/>
      <c r="H32" s="976"/>
      <c r="I32" s="976"/>
      <c r="J32" s="976"/>
      <c r="K32" s="124"/>
      <c r="L32" s="124"/>
      <c r="M32" s="3"/>
      <c r="N32" s="3"/>
      <c r="O32" s="3"/>
      <c r="P32" s="3"/>
      <c r="Q32" s="3"/>
      <c r="R32" s="3"/>
      <c r="S32" s="3"/>
    </row>
    <row r="33" spans="1:19" ht="18" customHeight="1" x14ac:dyDescent="0.2">
      <c r="A33" s="49">
        <f t="shared" si="0"/>
        <v>26</v>
      </c>
      <c r="B33" s="275" t="s">
        <v>245</v>
      </c>
      <c r="C33" s="123">
        <f t="shared" si="1"/>
        <v>0</v>
      </c>
      <c r="D33" s="976"/>
      <c r="E33" s="976"/>
      <c r="F33" s="976"/>
      <c r="G33" s="976"/>
      <c r="H33" s="976"/>
      <c r="I33" s="124"/>
      <c r="J33" s="976"/>
      <c r="K33" s="124"/>
      <c r="L33" s="124"/>
    </row>
    <row r="34" spans="1:19" ht="18" customHeight="1" x14ac:dyDescent="0.2">
      <c r="A34" s="49">
        <f t="shared" si="0"/>
        <v>27</v>
      </c>
      <c r="B34" s="275" t="s">
        <v>246</v>
      </c>
      <c r="C34" s="123">
        <f t="shared" si="1"/>
        <v>0</v>
      </c>
      <c r="D34" s="976"/>
      <c r="E34" s="976"/>
      <c r="F34" s="124"/>
      <c r="G34" s="976"/>
      <c r="H34" s="976"/>
      <c r="I34" s="976"/>
      <c r="J34" s="976"/>
      <c r="K34" s="124"/>
      <c r="L34" s="124"/>
    </row>
    <row r="35" spans="1:19" ht="18" customHeight="1" x14ac:dyDescent="0.2">
      <c r="A35" s="49">
        <f t="shared" si="0"/>
        <v>28</v>
      </c>
      <c r="B35" s="275" t="s">
        <v>247</v>
      </c>
      <c r="C35" s="123">
        <f t="shared" si="1"/>
        <v>0</v>
      </c>
      <c r="D35" s="976"/>
      <c r="E35" s="976"/>
      <c r="F35" s="124"/>
      <c r="G35" s="976"/>
      <c r="H35" s="976"/>
      <c r="I35" s="976"/>
      <c r="J35" s="976"/>
      <c r="K35" s="124"/>
      <c r="L35" s="124"/>
    </row>
    <row r="36" spans="1:19" ht="18" customHeight="1" x14ac:dyDescent="0.2">
      <c r="A36" s="49">
        <f t="shared" si="0"/>
        <v>29</v>
      </c>
      <c r="B36" s="275" t="s">
        <v>248</v>
      </c>
      <c r="C36" s="123">
        <f t="shared" si="1"/>
        <v>0</v>
      </c>
      <c r="D36" s="976"/>
      <c r="E36" s="976"/>
      <c r="F36" s="124"/>
      <c r="G36" s="976"/>
      <c r="H36" s="976"/>
      <c r="I36" s="976"/>
      <c r="J36" s="976"/>
      <c r="K36" s="124"/>
      <c r="L36" s="124"/>
    </row>
    <row r="37" spans="1:19" s="138" customFormat="1" ht="18" customHeight="1" x14ac:dyDescent="0.2">
      <c r="A37" s="49">
        <f t="shared" si="0"/>
        <v>30</v>
      </c>
      <c r="B37" s="275" t="s">
        <v>249</v>
      </c>
      <c r="C37" s="123">
        <f t="shared" si="1"/>
        <v>0</v>
      </c>
      <c r="D37" s="976"/>
      <c r="E37" s="124"/>
      <c r="F37" s="976"/>
      <c r="G37" s="976"/>
      <c r="H37" s="976"/>
      <c r="I37" s="976"/>
      <c r="J37" s="976"/>
      <c r="K37" s="124"/>
      <c r="L37" s="124"/>
      <c r="M37" s="3"/>
      <c r="N37" s="3"/>
      <c r="O37" s="3"/>
      <c r="P37" s="3"/>
      <c r="Q37" s="3"/>
      <c r="R37" s="3"/>
      <c r="S37" s="3"/>
    </row>
    <row r="38" spans="1:19" ht="18" customHeight="1" x14ac:dyDescent="0.2">
      <c r="A38" s="49">
        <f t="shared" si="0"/>
        <v>31</v>
      </c>
      <c r="B38" s="275" t="s">
        <v>250</v>
      </c>
      <c r="C38" s="123">
        <f t="shared" si="1"/>
        <v>0</v>
      </c>
      <c r="D38" s="976"/>
      <c r="E38" s="124"/>
      <c r="F38" s="976"/>
      <c r="G38" s="976"/>
      <c r="H38" s="976"/>
      <c r="I38" s="976"/>
      <c r="J38" s="976"/>
      <c r="K38" s="124"/>
      <c r="L38" s="124"/>
    </row>
    <row r="39" spans="1:19" ht="18" customHeight="1" x14ac:dyDescent="0.2">
      <c r="A39" s="49">
        <f t="shared" si="0"/>
        <v>32</v>
      </c>
      <c r="B39" s="275" t="s">
        <v>251</v>
      </c>
      <c r="C39" s="123">
        <f t="shared" si="1"/>
        <v>0</v>
      </c>
      <c r="D39" s="976"/>
      <c r="E39" s="124"/>
      <c r="F39" s="976"/>
      <c r="G39" s="976"/>
      <c r="H39" s="976"/>
      <c r="I39" s="124"/>
      <c r="J39" s="976"/>
      <c r="K39" s="124"/>
      <c r="L39" s="124"/>
    </row>
    <row r="40" spans="1:19" ht="18" customHeight="1" x14ac:dyDescent="0.2">
      <c r="A40" s="49">
        <f t="shared" si="0"/>
        <v>33</v>
      </c>
      <c r="B40" s="275" t="s">
        <v>252</v>
      </c>
      <c r="C40" s="123">
        <f t="shared" si="1"/>
        <v>0</v>
      </c>
      <c r="D40" s="976"/>
      <c r="E40" s="124"/>
      <c r="F40" s="976"/>
      <c r="G40" s="976"/>
      <c r="H40" s="976"/>
      <c r="I40" s="976"/>
      <c r="J40" s="976"/>
      <c r="K40" s="124"/>
      <c r="L40" s="124"/>
    </row>
    <row r="41" spans="1:19" ht="18" customHeight="1" x14ac:dyDescent="0.2">
      <c r="A41" s="49">
        <f t="shared" si="0"/>
        <v>34</v>
      </c>
      <c r="B41" s="275" t="s">
        <v>253</v>
      </c>
      <c r="C41" s="123">
        <f t="shared" si="1"/>
        <v>0</v>
      </c>
      <c r="D41" s="976"/>
      <c r="E41" s="124"/>
      <c r="F41" s="976"/>
      <c r="G41" s="976"/>
      <c r="H41" s="976"/>
      <c r="I41" s="976"/>
      <c r="J41" s="976"/>
      <c r="K41" s="124"/>
      <c r="L41" s="124"/>
    </row>
    <row r="42" spans="1:19" ht="18" customHeight="1" x14ac:dyDescent="0.2">
      <c r="A42" s="49">
        <f t="shared" si="0"/>
        <v>35</v>
      </c>
      <c r="B42" s="275" t="s">
        <v>254</v>
      </c>
      <c r="C42" s="123">
        <f t="shared" si="1"/>
        <v>0</v>
      </c>
      <c r="D42" s="976"/>
      <c r="E42" s="124"/>
      <c r="F42" s="976"/>
      <c r="G42" s="976"/>
      <c r="H42" s="976"/>
      <c r="I42" s="124"/>
      <c r="J42" s="976"/>
      <c r="K42" s="124"/>
      <c r="L42" s="124"/>
    </row>
    <row r="43" spans="1:19" ht="18" customHeight="1" x14ac:dyDescent="0.2">
      <c r="A43" s="49">
        <f t="shared" si="0"/>
        <v>36</v>
      </c>
      <c r="B43" s="275" t="s">
        <v>255</v>
      </c>
      <c r="C43" s="123">
        <f t="shared" si="1"/>
        <v>0</v>
      </c>
      <c r="D43" s="976"/>
      <c r="E43" s="124"/>
      <c r="F43" s="976"/>
      <c r="G43" s="976"/>
      <c r="H43" s="976"/>
      <c r="I43" s="976"/>
      <c r="J43" s="976"/>
      <c r="K43" s="124"/>
      <c r="L43" s="124"/>
    </row>
    <row r="44" spans="1:19" ht="18" customHeight="1" x14ac:dyDescent="0.2">
      <c r="A44" s="49">
        <f t="shared" si="0"/>
        <v>37</v>
      </c>
      <c r="B44" s="275" t="s">
        <v>886</v>
      </c>
      <c r="C44" s="976"/>
      <c r="D44" s="976"/>
      <c r="E44" s="976"/>
      <c r="F44" s="976"/>
      <c r="G44" s="976"/>
      <c r="H44" s="976"/>
      <c r="I44" s="976"/>
      <c r="J44" s="976"/>
      <c r="K44" s="976"/>
      <c r="L44" s="976"/>
    </row>
    <row r="45" spans="1:19" ht="18" customHeight="1" x14ac:dyDescent="0.2">
      <c r="A45" s="49">
        <f t="shared" si="0"/>
        <v>38</v>
      </c>
      <c r="B45" s="275" t="s">
        <v>58</v>
      </c>
      <c r="C45" s="123">
        <f t="shared" si="1"/>
        <v>0</v>
      </c>
      <c r="D45" s="976"/>
      <c r="E45" s="976"/>
      <c r="F45" s="976"/>
      <c r="G45" s="976"/>
      <c r="H45" s="976"/>
      <c r="I45" s="976"/>
      <c r="J45" s="124"/>
      <c r="K45" s="976"/>
      <c r="L45" s="976"/>
    </row>
    <row r="46" spans="1:19" ht="18" customHeight="1" x14ac:dyDescent="0.2">
      <c r="A46" s="49">
        <f t="shared" si="0"/>
        <v>39</v>
      </c>
      <c r="B46" s="275" t="s">
        <v>60</v>
      </c>
      <c r="C46" s="123">
        <f t="shared" si="1"/>
        <v>0</v>
      </c>
      <c r="D46" s="976"/>
      <c r="E46" s="124"/>
      <c r="F46" s="976"/>
      <c r="G46" s="976"/>
      <c r="H46" s="976"/>
      <c r="I46" s="976"/>
      <c r="J46" s="124"/>
      <c r="K46" s="976"/>
      <c r="L46" s="976"/>
    </row>
    <row r="47" spans="1:19" ht="18" customHeight="1" x14ac:dyDescent="0.2">
      <c r="A47" s="49">
        <f t="shared" si="0"/>
        <v>40</v>
      </c>
      <c r="B47" s="275" t="s">
        <v>256</v>
      </c>
      <c r="C47" s="123">
        <f t="shared" si="1"/>
        <v>0</v>
      </c>
      <c r="D47" s="976"/>
      <c r="E47" s="976"/>
      <c r="F47" s="976"/>
      <c r="G47" s="976"/>
      <c r="H47" s="976"/>
      <c r="I47" s="976"/>
      <c r="J47" s="124"/>
      <c r="K47" s="976"/>
      <c r="L47" s="976"/>
    </row>
    <row r="48" spans="1:19" ht="18" customHeight="1" x14ac:dyDescent="0.2">
      <c r="A48" s="49">
        <f t="shared" si="0"/>
        <v>41</v>
      </c>
      <c r="B48" s="275" t="s">
        <v>257</v>
      </c>
      <c r="C48" s="123">
        <f t="shared" si="1"/>
        <v>0</v>
      </c>
      <c r="D48" s="976"/>
      <c r="E48" s="976"/>
      <c r="F48" s="976"/>
      <c r="G48" s="976"/>
      <c r="H48" s="976"/>
      <c r="I48" s="976"/>
      <c r="J48" s="124"/>
      <c r="K48" s="976"/>
      <c r="L48" s="976"/>
    </row>
    <row r="49" spans="1:12" ht="18" customHeight="1" x14ac:dyDescent="0.2">
      <c r="A49" s="49">
        <f t="shared" si="0"/>
        <v>42</v>
      </c>
      <c r="B49" s="275" t="s">
        <v>258</v>
      </c>
      <c r="C49" s="123">
        <f t="shared" si="1"/>
        <v>0</v>
      </c>
      <c r="D49" s="976"/>
      <c r="E49" s="976"/>
      <c r="F49" s="976"/>
      <c r="G49" s="976"/>
      <c r="H49" s="976"/>
      <c r="I49" s="976"/>
      <c r="J49" s="124"/>
      <c r="K49" s="976"/>
      <c r="L49" s="976"/>
    </row>
    <row r="50" spans="1:12" ht="18" customHeight="1" x14ac:dyDescent="0.2">
      <c r="A50" s="49">
        <f t="shared" si="0"/>
        <v>43</v>
      </c>
      <c r="B50" s="977" t="s">
        <v>889</v>
      </c>
      <c r="C50" s="123">
        <f>SUM(D50:L50)</f>
        <v>0</v>
      </c>
      <c r="D50" s="123">
        <f>SUM(D12:D43,D46)</f>
        <v>0</v>
      </c>
      <c r="E50" s="123">
        <f>SUM(E12:E43,E46)</f>
        <v>0</v>
      </c>
      <c r="F50" s="123">
        <f>SUM(F12:F43)</f>
        <v>0</v>
      </c>
      <c r="G50" s="123">
        <f>SUM(G12:G43)</f>
        <v>0</v>
      </c>
      <c r="H50" s="123">
        <f>SUM(H12:H43)</f>
        <v>0</v>
      </c>
      <c r="I50" s="123">
        <f>SUM(I12:I43)</f>
        <v>0</v>
      </c>
      <c r="J50" s="976"/>
      <c r="K50" s="123">
        <f>SUM(K12:K43)</f>
        <v>0</v>
      </c>
      <c r="L50" s="123">
        <f>SUM(L12:L43)</f>
        <v>0</v>
      </c>
    </row>
    <row r="51" spans="1:12" ht="18" customHeight="1" thickBot="1" x14ac:dyDescent="0.25">
      <c r="A51" s="49">
        <f t="shared" si="0"/>
        <v>44</v>
      </c>
      <c r="B51" s="978" t="s">
        <v>168</v>
      </c>
      <c r="C51" s="276">
        <f t="shared" ref="C51:L51" si="2">SUM(C9:C49)</f>
        <v>0</v>
      </c>
      <c r="D51" s="276">
        <f t="shared" si="2"/>
        <v>0</v>
      </c>
      <c r="E51" s="276">
        <f t="shared" si="2"/>
        <v>0</v>
      </c>
      <c r="F51" s="276">
        <f t="shared" si="2"/>
        <v>0</v>
      </c>
      <c r="G51" s="276">
        <f t="shared" si="2"/>
        <v>0</v>
      </c>
      <c r="H51" s="276">
        <f t="shared" si="2"/>
        <v>0</v>
      </c>
      <c r="I51" s="276">
        <f t="shared" si="2"/>
        <v>0</v>
      </c>
      <c r="J51" s="276">
        <f t="shared" si="2"/>
        <v>0</v>
      </c>
      <c r="K51" s="276">
        <f t="shared" si="2"/>
        <v>0</v>
      </c>
      <c r="L51" s="276">
        <f t="shared" si="2"/>
        <v>0</v>
      </c>
    </row>
    <row r="52" spans="1:12" ht="15.75" thickTop="1" x14ac:dyDescent="0.2">
      <c r="C52" s="277"/>
    </row>
  </sheetData>
  <sheetProtection algorithmName="SHA-512" hashValue="bxttBU20OeVmQNz+IEnbbtbg8GNnALU+AH5KJHPW2c0qo1/eD3eW/rhzQfw2t1AZAq4273PukgQ817k2ZCxSBQ==" saltValue="gMFoEsxKAJ06hX3F95US+w==" spinCount="100000" sheet="1" objects="1" scenarios="1"/>
  <pageMargins left="0.5" right="0.5" top="1" bottom="1" header="0.5" footer="0.25"/>
  <pageSetup scale="5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11500-B155-41E7-A319-5C254F1B28E3}">
  <sheetPr>
    <pageSetUpPr fitToPage="1"/>
  </sheetPr>
  <dimension ref="A1:BT41"/>
  <sheetViews>
    <sheetView zoomScaleNormal="100" workbookViewId="0"/>
  </sheetViews>
  <sheetFormatPr defaultColWidth="8.88671875" defaultRowHeight="15" x14ac:dyDescent="0.2"/>
  <cols>
    <col min="1" max="1" width="33.21875" style="3" customWidth="1"/>
    <col min="2" max="2" width="11.44140625" style="3" customWidth="1"/>
    <col min="3" max="6" width="12.6640625" style="3" customWidth="1"/>
    <col min="7" max="7" width="8.21875" style="3" customWidth="1"/>
    <col min="8" max="16384" width="8.88671875" style="3"/>
  </cols>
  <sheetData>
    <row r="1" spans="1:72" ht="15.75" customHeight="1" x14ac:dyDescent="0.25">
      <c r="A1" s="1" t="s">
        <v>259</v>
      </c>
      <c r="B1" s="2"/>
      <c r="C1" s="2"/>
      <c r="D1" s="2"/>
      <c r="E1" s="2"/>
      <c r="F1" s="2"/>
    </row>
    <row r="2" spans="1:72" s="4" customFormat="1" ht="12.75" x14ac:dyDescent="0.2">
      <c r="A2" s="4" t="s">
        <v>93</v>
      </c>
    </row>
    <row r="3" spans="1:72" s="4" customFormat="1" ht="12.75" x14ac:dyDescent="0.2">
      <c r="A3" s="4" t="s">
        <v>959</v>
      </c>
      <c r="C3" s="67" t="s">
        <v>1</v>
      </c>
      <c r="D3" s="68"/>
      <c r="E3" s="68"/>
      <c r="F3" s="69"/>
    </row>
    <row r="4" spans="1:72" s="4" customFormat="1" ht="12.75" x14ac:dyDescent="0.2">
      <c r="C4" s="70">
        <f>+'Sch A'!$A$7</f>
        <v>0</v>
      </c>
      <c r="D4" s="71"/>
      <c r="E4" s="71"/>
      <c r="F4" s="72"/>
    </row>
    <row r="5" spans="1:72" x14ac:dyDescent="0.2">
      <c r="C5" s="73" t="s">
        <v>2</v>
      </c>
      <c r="E5" s="4"/>
      <c r="F5" s="74"/>
    </row>
    <row r="6" spans="1:72" x14ac:dyDescent="0.2">
      <c r="A6" s="268"/>
      <c r="C6" s="75" t="s">
        <v>3</v>
      </c>
      <c r="D6" s="76">
        <f>+'Sch A'!$E$13</f>
        <v>0</v>
      </c>
      <c r="E6" s="75" t="s">
        <v>4</v>
      </c>
      <c r="F6" s="76">
        <f>+'Sch A'!$H$13</f>
        <v>0</v>
      </c>
    </row>
    <row r="7" spans="1:72" x14ac:dyDescent="0.2">
      <c r="A7" s="268"/>
    </row>
    <row r="8" spans="1:72" s="77" customFormat="1" ht="39" customHeight="1" x14ac:dyDescent="0.2">
      <c r="A8" s="278" t="s">
        <v>260</v>
      </c>
      <c r="B8" s="1131" t="s">
        <v>885</v>
      </c>
      <c r="C8" s="1130" t="s">
        <v>261</v>
      </c>
      <c r="D8" s="973" t="s">
        <v>262</v>
      </c>
      <c r="E8" s="288" t="s">
        <v>130</v>
      </c>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s="77" customFormat="1" x14ac:dyDescent="0.2">
      <c r="A9" s="279" t="s">
        <v>263</v>
      </c>
      <c r="B9" s="280"/>
      <c r="C9" s="281"/>
      <c r="D9" s="281"/>
      <c r="E9" s="123">
        <f>SUM(C9:D9)</f>
        <v>0</v>
      </c>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ht="18" customHeight="1" x14ac:dyDescent="0.2">
      <c r="A10" s="282" t="s">
        <v>264</v>
      </c>
      <c r="B10" s="280"/>
      <c r="C10" s="281"/>
      <c r="D10" s="281"/>
      <c r="E10" s="123">
        <f t="shared" ref="E10:E19" si="0">SUM(C10:D10)</f>
        <v>0</v>
      </c>
    </row>
    <row r="11" spans="1:72" s="77" customFormat="1" ht="18" customHeight="1" x14ac:dyDescent="0.2">
      <c r="A11" s="282" t="s">
        <v>265</v>
      </c>
      <c r="B11" s="280"/>
      <c r="C11" s="281"/>
      <c r="D11" s="281"/>
      <c r="E11" s="123">
        <f t="shared" si="0"/>
        <v>0</v>
      </c>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77" customFormat="1" ht="18" customHeight="1" x14ac:dyDescent="0.2">
      <c r="A12" s="282" t="s">
        <v>266</v>
      </c>
      <c r="B12" s="280"/>
      <c r="C12" s="281"/>
      <c r="D12" s="281"/>
      <c r="E12" s="123">
        <f t="shared" si="0"/>
        <v>0</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77" customFormat="1" ht="18" customHeight="1" x14ac:dyDescent="0.2">
      <c r="A13" s="282" t="s">
        <v>267</v>
      </c>
      <c r="B13" s="280"/>
      <c r="C13" s="281"/>
      <c r="D13" s="281"/>
      <c r="E13" s="123">
        <f t="shared" si="0"/>
        <v>0</v>
      </c>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77" customFormat="1" ht="18" customHeight="1" x14ac:dyDescent="0.2">
      <c r="A14" s="283" t="s">
        <v>268</v>
      </c>
      <c r="B14" s="280"/>
      <c r="C14" s="281"/>
      <c r="D14" s="281"/>
      <c r="E14" s="123">
        <f t="shared" si="0"/>
        <v>0</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77" customFormat="1" ht="18" customHeight="1" x14ac:dyDescent="0.2">
      <c r="A15" s="283" t="s">
        <v>269</v>
      </c>
      <c r="B15" s="280"/>
      <c r="C15" s="281"/>
      <c r="D15" s="281"/>
      <c r="E15" s="123">
        <f t="shared" si="0"/>
        <v>0</v>
      </c>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s="77" customFormat="1" ht="18" customHeight="1" x14ac:dyDescent="0.2">
      <c r="A16" s="283" t="s">
        <v>270</v>
      </c>
      <c r="B16" s="280"/>
      <c r="C16" s="281"/>
      <c r="D16" s="281"/>
      <c r="E16" s="123">
        <f t="shared" si="0"/>
        <v>0</v>
      </c>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row>
    <row r="17" spans="1:72" s="77" customFormat="1" ht="18" customHeight="1" x14ac:dyDescent="0.2">
      <c r="A17" s="283" t="s">
        <v>271</v>
      </c>
      <c r="B17" s="280"/>
      <c r="C17" s="281"/>
      <c r="D17" s="281"/>
      <c r="E17" s="123">
        <f t="shared" si="0"/>
        <v>0</v>
      </c>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row>
    <row r="18" spans="1:72" s="77" customFormat="1" ht="18" customHeight="1" x14ac:dyDescent="0.2">
      <c r="A18" s="283" t="s">
        <v>272</v>
      </c>
      <c r="B18" s="280"/>
      <c r="C18" s="281"/>
      <c r="D18" s="281"/>
      <c r="E18" s="123">
        <f t="shared" si="0"/>
        <v>0</v>
      </c>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row>
    <row r="19" spans="1:72" s="77" customFormat="1" ht="18" customHeight="1" x14ac:dyDescent="0.2">
      <c r="A19" s="284" t="s">
        <v>273</v>
      </c>
      <c r="B19" s="280"/>
      <c r="C19" s="281"/>
      <c r="D19" s="281"/>
      <c r="E19" s="123">
        <f t="shared" si="0"/>
        <v>0</v>
      </c>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row>
    <row r="20" spans="1:72" s="77" customFormat="1" ht="18.75" customHeight="1" thickBot="1" x14ac:dyDescent="0.25">
      <c r="A20" s="285"/>
      <c r="B20" s="3"/>
      <c r="C20" s="276">
        <f>SUM(C9:C19)</f>
        <v>0</v>
      </c>
      <c r="D20" s="276">
        <f>SUM(D9:D19)</f>
        <v>0</v>
      </c>
      <c r="E20" s="276">
        <f>SUM(E9:E19)</f>
        <v>0</v>
      </c>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1:72" s="286" customFormat="1" ht="12.75" thickTop="1" x14ac:dyDescent="0.2">
      <c r="C21" s="286" t="s">
        <v>274</v>
      </c>
      <c r="D21" s="286" t="s">
        <v>275</v>
      </c>
      <c r="E21" s="286" t="s">
        <v>276</v>
      </c>
    </row>
    <row r="22" spans="1:72" ht="9.75" customHeight="1" x14ac:dyDescent="0.2">
      <c r="A22" s="274"/>
      <c r="C22" s="66"/>
      <c r="F22" s="287"/>
    </row>
    <row r="23" spans="1:72" ht="36" customHeight="1" x14ac:dyDescent="0.2">
      <c r="A23" s="288" t="s">
        <v>277</v>
      </c>
      <c r="B23" s="288" t="s">
        <v>30</v>
      </c>
      <c r="C23" s="288" t="s">
        <v>278</v>
      </c>
      <c r="D23" s="288" t="s">
        <v>279</v>
      </c>
      <c r="E23" s="288" t="s">
        <v>186</v>
      </c>
      <c r="F23" s="288" t="s">
        <v>130</v>
      </c>
    </row>
    <row r="24" spans="1:72" ht="19.5" customHeight="1" x14ac:dyDescent="0.2">
      <c r="A24" s="289" t="s">
        <v>280</v>
      </c>
      <c r="B24" s="123">
        <f>+'Sch C-4'!$D$9</f>
        <v>0</v>
      </c>
      <c r="C24" s="1128">
        <f>IFERROR(ROUND(B24/$B$32,8),)</f>
        <v>0</v>
      </c>
      <c r="D24" s="123">
        <f t="shared" ref="D24:D31" si="1">ROUND(+$D$20*C24,8)</f>
        <v>0</v>
      </c>
      <c r="E24" s="281"/>
      <c r="F24" s="123">
        <f t="shared" ref="F24:F31" si="2">SUM(D24:E24)</f>
        <v>0</v>
      </c>
    </row>
    <row r="25" spans="1:72" ht="19.5" customHeight="1" x14ac:dyDescent="0.2">
      <c r="A25" s="289" t="s">
        <v>281</v>
      </c>
      <c r="B25" s="123">
        <f>+'Sch C-4'!$E$9</f>
        <v>0</v>
      </c>
      <c r="C25" s="1128">
        <f t="shared" ref="C25:C31" si="3">IFERROR(ROUND(B25/$B$32,8),)</f>
        <v>0</v>
      </c>
      <c r="D25" s="123">
        <f t="shared" si="1"/>
        <v>0</v>
      </c>
      <c r="E25" s="281"/>
      <c r="F25" s="123">
        <f t="shared" si="2"/>
        <v>0</v>
      </c>
    </row>
    <row r="26" spans="1:72" ht="19.5" customHeight="1" x14ac:dyDescent="0.2">
      <c r="A26" s="290" t="s">
        <v>137</v>
      </c>
      <c r="B26" s="123">
        <f>+'Sch C-4'!$F$9</f>
        <v>0</v>
      </c>
      <c r="C26" s="1128">
        <f t="shared" si="3"/>
        <v>0</v>
      </c>
      <c r="D26" s="123">
        <f t="shared" si="1"/>
        <v>0</v>
      </c>
      <c r="E26" s="281"/>
      <c r="F26" s="123">
        <f t="shared" si="2"/>
        <v>0</v>
      </c>
    </row>
    <row r="27" spans="1:72" ht="19.5" customHeight="1" x14ac:dyDescent="0.2">
      <c r="A27" s="289" t="s">
        <v>138</v>
      </c>
      <c r="B27" s="123">
        <f>+'Sch C-4'!$G$9</f>
        <v>0</v>
      </c>
      <c r="C27" s="1128">
        <f t="shared" si="3"/>
        <v>0</v>
      </c>
      <c r="D27" s="123">
        <f t="shared" si="1"/>
        <v>0</v>
      </c>
      <c r="E27" s="281"/>
      <c r="F27" s="123">
        <f t="shared" si="2"/>
        <v>0</v>
      </c>
    </row>
    <row r="28" spans="1:72" ht="19.5" customHeight="1" x14ac:dyDescent="0.2">
      <c r="A28" s="290" t="s">
        <v>139</v>
      </c>
      <c r="B28" s="123">
        <f>+'Sch C-4'!$H$9</f>
        <v>0</v>
      </c>
      <c r="C28" s="1128">
        <f t="shared" si="3"/>
        <v>0</v>
      </c>
      <c r="D28" s="123">
        <f t="shared" si="1"/>
        <v>0</v>
      </c>
      <c r="E28" s="281"/>
      <c r="F28" s="123">
        <f t="shared" si="2"/>
        <v>0</v>
      </c>
    </row>
    <row r="29" spans="1:72" ht="19.5" customHeight="1" x14ac:dyDescent="0.2">
      <c r="A29" s="289" t="s">
        <v>282</v>
      </c>
      <c r="B29" s="123">
        <f>+'Sch C-4'!$I$9</f>
        <v>0</v>
      </c>
      <c r="C29" s="1128">
        <f t="shared" si="3"/>
        <v>0</v>
      </c>
      <c r="D29" s="123">
        <f t="shared" si="1"/>
        <v>0</v>
      </c>
      <c r="E29" s="281"/>
      <c r="F29" s="123">
        <f t="shared" si="2"/>
        <v>0</v>
      </c>
    </row>
    <row r="30" spans="1:72" ht="19.5" customHeight="1" x14ac:dyDescent="0.2">
      <c r="A30" s="289" t="s">
        <v>125</v>
      </c>
      <c r="B30" s="123">
        <f>'Sch C-4'!K9</f>
        <v>0</v>
      </c>
      <c r="C30" s="1128">
        <f t="shared" si="3"/>
        <v>0</v>
      </c>
      <c r="D30" s="123">
        <f t="shared" si="1"/>
        <v>0</v>
      </c>
      <c r="E30" s="281"/>
      <c r="F30" s="123">
        <f t="shared" si="2"/>
        <v>0</v>
      </c>
    </row>
    <row r="31" spans="1:72" ht="19.5" customHeight="1" x14ac:dyDescent="0.2">
      <c r="A31" s="289" t="s">
        <v>283</v>
      </c>
      <c r="B31" s="123">
        <f>+'Sch C-4'!$L$9</f>
        <v>0</v>
      </c>
      <c r="C31" s="1128">
        <f t="shared" si="3"/>
        <v>0</v>
      </c>
      <c r="D31" s="123">
        <f t="shared" si="1"/>
        <v>0</v>
      </c>
      <c r="E31" s="281"/>
      <c r="F31" s="123">
        <f t="shared" si="2"/>
        <v>0</v>
      </c>
    </row>
    <row r="32" spans="1:72" ht="19.5" customHeight="1" thickBot="1" x14ac:dyDescent="0.25">
      <c r="A32" s="291" t="s">
        <v>284</v>
      </c>
      <c r="B32" s="276">
        <f t="shared" ref="B32:E32" si="4">SUM(B24:B31)</f>
        <v>0</v>
      </c>
      <c r="C32" s="276">
        <f>SUM(C24:C31)</f>
        <v>0</v>
      </c>
      <c r="D32" s="276">
        <f>SUM(D24:D31)</f>
        <v>0</v>
      </c>
      <c r="E32" s="276">
        <f t="shared" si="4"/>
        <v>0</v>
      </c>
      <c r="F32" s="276">
        <f>SUM(F24:F31)</f>
        <v>0</v>
      </c>
    </row>
    <row r="33" spans="1:6" s="286" customFormat="1" ht="12.75" thickTop="1" x14ac:dyDescent="0.2">
      <c r="B33" s="286" t="s">
        <v>285</v>
      </c>
      <c r="C33" s="286" t="s">
        <v>286</v>
      </c>
      <c r="D33" s="286" t="s">
        <v>275</v>
      </c>
      <c r="E33" s="286" t="s">
        <v>274</v>
      </c>
      <c r="F33" s="292" t="s">
        <v>276</v>
      </c>
    </row>
    <row r="34" spans="1:6" s="286" customFormat="1" ht="12" x14ac:dyDescent="0.2"/>
    <row r="35" spans="1:6" s="268" customFormat="1" ht="14.1" customHeight="1" x14ac:dyDescent="0.2">
      <c r="A35" s="268" t="s">
        <v>287</v>
      </c>
    </row>
    <row r="36" spans="1:6" s="268" customFormat="1" ht="12" x14ac:dyDescent="0.2">
      <c r="A36" s="268" t="s">
        <v>288</v>
      </c>
      <c r="D36" s="293"/>
      <c r="E36" s="293"/>
    </row>
    <row r="37" spans="1:6" s="268" customFormat="1" ht="12" x14ac:dyDescent="0.2">
      <c r="A37" s="268" t="s">
        <v>289</v>
      </c>
    </row>
    <row r="38" spans="1:6" s="268" customFormat="1" ht="12" x14ac:dyDescent="0.2">
      <c r="A38" s="268" t="s">
        <v>290</v>
      </c>
    </row>
    <row r="39" spans="1:6" s="268" customFormat="1" ht="12" x14ac:dyDescent="0.2">
      <c r="A39" s="268" t="s">
        <v>291</v>
      </c>
    </row>
    <row r="40" spans="1:6" s="268" customFormat="1" ht="12" x14ac:dyDescent="0.2">
      <c r="A40" s="268" t="s">
        <v>292</v>
      </c>
    </row>
    <row r="41" spans="1:6" s="268" customFormat="1" x14ac:dyDescent="0.2">
      <c r="D41" s="1129">
        <f>+D20-D32</f>
        <v>0</v>
      </c>
      <c r="E41" s="674" t="s">
        <v>166</v>
      </c>
    </row>
  </sheetData>
  <sheetProtection algorithmName="SHA-512" hashValue="FEaGyuBKWvSfj7nHp9XJqXHUbj8MabkyyOM1ryKDU0Y2I9GKVOtN4PUxFMzxQgEv9j9y8725rb68go82p+rrFg==" saltValue="4XEM5KucmQsekhJAAifWpQ==" spinCount="100000" sheet="1" objects="1" scenarios="1"/>
  <pageMargins left="0.75" right="0.5" top="1" bottom="1" header="0.5" footer="0.5"/>
  <pageSetup scale="8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FB01F-D420-486B-AD04-B9A59F757D8C}">
  <sheetPr transitionEvaluation="1">
    <pageSetUpPr fitToPage="1"/>
  </sheetPr>
  <dimension ref="A1:K140"/>
  <sheetViews>
    <sheetView zoomScaleNormal="100" workbookViewId="0"/>
  </sheetViews>
  <sheetFormatPr defaultColWidth="9.77734375" defaultRowHeight="15" x14ac:dyDescent="0.2"/>
  <cols>
    <col min="1" max="1" width="24.33203125" style="3" customWidth="1"/>
    <col min="2" max="2" width="9.77734375" style="3" customWidth="1"/>
    <col min="3" max="11" width="9.5546875" style="3" customWidth="1"/>
    <col min="12" max="16384" width="9.77734375" style="3"/>
  </cols>
  <sheetData>
    <row r="1" spans="1:11" ht="15.75" customHeight="1" x14ac:dyDescent="0.25">
      <c r="A1" s="1" t="s">
        <v>293</v>
      </c>
      <c r="B1" s="1"/>
      <c r="C1" s="294"/>
      <c r="D1" s="294"/>
      <c r="E1" s="294"/>
      <c r="F1" s="294"/>
      <c r="G1" s="294"/>
      <c r="H1" s="294"/>
      <c r="I1" s="294"/>
      <c r="J1" s="294"/>
      <c r="K1" s="294"/>
    </row>
    <row r="2" spans="1:11" s="4" customFormat="1" ht="12.75" x14ac:dyDescent="0.2">
      <c r="A2" s="4" t="s">
        <v>93</v>
      </c>
      <c r="F2" s="295"/>
      <c r="H2" s="67" t="s">
        <v>1</v>
      </c>
      <c r="I2" s="68"/>
      <c r="J2" s="68"/>
      <c r="K2" s="69"/>
    </row>
    <row r="3" spans="1:11" s="4" customFormat="1" ht="12.75" x14ac:dyDescent="0.2">
      <c r="A3" s="4" t="s">
        <v>959</v>
      </c>
      <c r="F3" s="295"/>
      <c r="H3" s="70">
        <f>+'Sch A'!$A$7</f>
        <v>0</v>
      </c>
      <c r="I3" s="71"/>
      <c r="J3" s="71"/>
      <c r="K3" s="72"/>
    </row>
    <row r="4" spans="1:11" s="4" customFormat="1" ht="12.75" x14ac:dyDescent="0.2">
      <c r="F4" s="295"/>
      <c r="H4" s="73" t="s">
        <v>2</v>
      </c>
      <c r="K4" s="74"/>
    </row>
    <row r="5" spans="1:11" s="4" customFormat="1" ht="12.75" x14ac:dyDescent="0.2">
      <c r="F5" s="295"/>
      <c r="H5" s="75" t="s">
        <v>3</v>
      </c>
      <c r="I5" s="76">
        <f>+'Sch A'!$E$13</f>
        <v>0</v>
      </c>
      <c r="J5" s="75" t="s">
        <v>4</v>
      </c>
      <c r="K5" s="76">
        <f>+'Sch A'!$H$13</f>
        <v>0</v>
      </c>
    </row>
    <row r="6" spans="1:11" x14ac:dyDescent="0.2">
      <c r="A6" s="296"/>
      <c r="B6" s="297"/>
    </row>
    <row r="7" spans="1:11" s="4" customFormat="1" ht="25.5" x14ac:dyDescent="0.2">
      <c r="A7" s="298" t="s">
        <v>294</v>
      </c>
      <c r="B7" s="298" t="s">
        <v>295</v>
      </c>
      <c r="C7" s="298" t="s">
        <v>296</v>
      </c>
      <c r="D7" s="298" t="s">
        <v>280</v>
      </c>
      <c r="E7" s="298" t="s">
        <v>281</v>
      </c>
      <c r="F7" s="298" t="s">
        <v>137</v>
      </c>
      <c r="G7" s="298" t="s">
        <v>138</v>
      </c>
      <c r="H7" s="298" t="s">
        <v>139</v>
      </c>
      <c r="I7" s="299" t="s">
        <v>297</v>
      </c>
      <c r="J7" s="299" t="s">
        <v>125</v>
      </c>
      <c r="K7" s="299" t="s">
        <v>147</v>
      </c>
    </row>
    <row r="8" spans="1:11" ht="17.25" customHeight="1" x14ac:dyDescent="0.2">
      <c r="A8" s="300"/>
      <c r="B8" s="301" t="s">
        <v>298</v>
      </c>
      <c r="C8" s="302">
        <f>SUM(D8:K8)</f>
        <v>0</v>
      </c>
      <c r="D8" s="303"/>
      <c r="E8" s="303"/>
      <c r="F8" s="303"/>
      <c r="G8" s="303"/>
      <c r="H8" s="303"/>
      <c r="I8" s="303"/>
      <c r="J8" s="303"/>
      <c r="K8" s="303"/>
    </row>
    <row r="9" spans="1:11" ht="17.25" customHeight="1" x14ac:dyDescent="0.2">
      <c r="A9" s="300"/>
      <c r="B9" s="301" t="s">
        <v>299</v>
      </c>
      <c r="C9" s="302">
        <f t="shared" ref="C9:C72" si="0">SUM(D9:K9)</f>
        <v>0</v>
      </c>
      <c r="D9" s="303"/>
      <c r="E9" s="303"/>
      <c r="F9" s="303"/>
      <c r="G9" s="303"/>
      <c r="H9" s="303"/>
      <c r="I9" s="303"/>
      <c r="J9" s="303"/>
      <c r="K9" s="303"/>
    </row>
    <row r="10" spans="1:11" ht="17.25" customHeight="1" x14ac:dyDescent="0.2">
      <c r="A10" s="300"/>
      <c r="B10" s="301" t="s">
        <v>300</v>
      </c>
      <c r="C10" s="302">
        <f t="shared" si="0"/>
        <v>0</v>
      </c>
      <c r="D10" s="303"/>
      <c r="E10" s="303"/>
      <c r="F10" s="303"/>
      <c r="G10" s="303"/>
      <c r="H10" s="303"/>
      <c r="I10" s="303"/>
      <c r="J10" s="303"/>
      <c r="K10" s="303"/>
    </row>
    <row r="11" spans="1:11" ht="17.25" customHeight="1" x14ac:dyDescent="0.2">
      <c r="A11" s="300"/>
      <c r="B11" s="301" t="s">
        <v>301</v>
      </c>
      <c r="C11" s="302">
        <f t="shared" si="0"/>
        <v>0</v>
      </c>
      <c r="D11" s="303"/>
      <c r="E11" s="303"/>
      <c r="F11" s="303"/>
      <c r="G11" s="303"/>
      <c r="H11" s="303"/>
      <c r="I11" s="303"/>
      <c r="J11" s="303"/>
      <c r="K11" s="303"/>
    </row>
    <row r="12" spans="1:11" ht="17.25" customHeight="1" x14ac:dyDescent="0.2">
      <c r="A12" s="300"/>
      <c r="B12" s="301" t="s">
        <v>302</v>
      </c>
      <c r="C12" s="302">
        <f t="shared" si="0"/>
        <v>0</v>
      </c>
      <c r="D12" s="303"/>
      <c r="E12" s="303"/>
      <c r="F12" s="303"/>
      <c r="G12" s="303"/>
      <c r="H12" s="303"/>
      <c r="I12" s="303"/>
      <c r="J12" s="303"/>
      <c r="K12" s="303"/>
    </row>
    <row r="13" spans="1:11" ht="17.25" customHeight="1" x14ac:dyDescent="0.2">
      <c r="A13" s="300"/>
      <c r="B13" s="301" t="s">
        <v>303</v>
      </c>
      <c r="C13" s="302">
        <f t="shared" si="0"/>
        <v>0</v>
      </c>
      <c r="D13" s="303"/>
      <c r="E13" s="303"/>
      <c r="F13" s="303"/>
      <c r="G13" s="303"/>
      <c r="H13" s="303"/>
      <c r="I13" s="303"/>
      <c r="J13" s="303"/>
      <c r="K13" s="303"/>
    </row>
    <row r="14" spans="1:11" ht="17.25" customHeight="1" x14ac:dyDescent="0.2">
      <c r="A14" s="300"/>
      <c r="B14" s="301" t="s">
        <v>304</v>
      </c>
      <c r="C14" s="302">
        <f t="shared" si="0"/>
        <v>0</v>
      </c>
      <c r="D14" s="303"/>
      <c r="E14" s="303"/>
      <c r="F14" s="303"/>
      <c r="G14" s="303"/>
      <c r="H14" s="303"/>
      <c r="I14" s="303"/>
      <c r="J14" s="303"/>
      <c r="K14" s="303"/>
    </row>
    <row r="15" spans="1:11" ht="17.25" customHeight="1" x14ac:dyDescent="0.2">
      <c r="A15" s="300"/>
      <c r="B15" s="301" t="s">
        <v>305</v>
      </c>
      <c r="C15" s="302">
        <f t="shared" si="0"/>
        <v>0</v>
      </c>
      <c r="D15" s="303"/>
      <c r="E15" s="303"/>
      <c r="F15" s="303"/>
      <c r="G15" s="303"/>
      <c r="H15" s="303"/>
      <c r="I15" s="303"/>
      <c r="J15" s="303"/>
      <c r="K15" s="303"/>
    </row>
    <row r="16" spans="1:11" ht="17.25" customHeight="1" x14ac:dyDescent="0.2">
      <c r="A16" s="300"/>
      <c r="B16" s="301" t="s">
        <v>306</v>
      </c>
      <c r="C16" s="302">
        <f t="shared" si="0"/>
        <v>0</v>
      </c>
      <c r="D16" s="303"/>
      <c r="E16" s="303"/>
      <c r="F16" s="303"/>
      <c r="G16" s="303"/>
      <c r="H16" s="303"/>
      <c r="I16" s="303"/>
      <c r="J16" s="303"/>
      <c r="K16" s="303"/>
    </row>
    <row r="17" spans="1:11" ht="17.25" customHeight="1" x14ac:dyDescent="0.2">
      <c r="A17" s="300"/>
      <c r="B17" s="301" t="s">
        <v>307</v>
      </c>
      <c r="C17" s="302">
        <f t="shared" si="0"/>
        <v>0</v>
      </c>
      <c r="D17" s="303"/>
      <c r="E17" s="303"/>
      <c r="F17" s="303"/>
      <c r="G17" s="303"/>
      <c r="H17" s="303"/>
      <c r="I17" s="303"/>
      <c r="J17" s="303"/>
      <c r="K17" s="303"/>
    </row>
    <row r="18" spans="1:11" ht="17.25" customHeight="1" x14ac:dyDescent="0.2">
      <c r="A18" s="300"/>
      <c r="B18" s="301" t="s">
        <v>308</v>
      </c>
      <c r="C18" s="302">
        <f t="shared" si="0"/>
        <v>0</v>
      </c>
      <c r="D18" s="303"/>
      <c r="E18" s="303"/>
      <c r="F18" s="303"/>
      <c r="G18" s="303"/>
      <c r="H18" s="303"/>
      <c r="I18" s="303"/>
      <c r="J18" s="303"/>
      <c r="K18" s="303"/>
    </row>
    <row r="19" spans="1:11" ht="17.25" customHeight="1" x14ac:dyDescent="0.2">
      <c r="A19" s="300"/>
      <c r="B19" s="301" t="s">
        <v>309</v>
      </c>
      <c r="C19" s="302">
        <f t="shared" si="0"/>
        <v>0</v>
      </c>
      <c r="D19" s="303"/>
      <c r="E19" s="303"/>
      <c r="F19" s="303"/>
      <c r="G19" s="303"/>
      <c r="H19" s="303"/>
      <c r="I19" s="303"/>
      <c r="J19" s="303"/>
      <c r="K19" s="303"/>
    </row>
    <row r="20" spans="1:11" ht="17.25" customHeight="1" x14ac:dyDescent="0.2">
      <c r="A20" s="300"/>
      <c r="B20" s="301" t="s">
        <v>310</v>
      </c>
      <c r="C20" s="302">
        <f t="shared" si="0"/>
        <v>0</v>
      </c>
      <c r="D20" s="303"/>
      <c r="E20" s="303"/>
      <c r="F20" s="303"/>
      <c r="G20" s="303"/>
      <c r="H20" s="303"/>
      <c r="I20" s="303"/>
      <c r="J20" s="303"/>
      <c r="K20" s="303"/>
    </row>
    <row r="21" spans="1:11" ht="17.25" customHeight="1" x14ac:dyDescent="0.2">
      <c r="A21" s="300"/>
      <c r="B21" s="301" t="s">
        <v>311</v>
      </c>
      <c r="C21" s="302">
        <f t="shared" si="0"/>
        <v>0</v>
      </c>
      <c r="D21" s="303"/>
      <c r="E21" s="303"/>
      <c r="F21" s="303"/>
      <c r="G21" s="303"/>
      <c r="H21" s="303"/>
      <c r="I21" s="303"/>
      <c r="J21" s="303"/>
      <c r="K21" s="303"/>
    </row>
    <row r="22" spans="1:11" ht="17.25" customHeight="1" x14ac:dyDescent="0.2">
      <c r="A22" s="300"/>
      <c r="B22" s="301" t="s">
        <v>312</v>
      </c>
      <c r="C22" s="302">
        <f t="shared" si="0"/>
        <v>0</v>
      </c>
      <c r="D22" s="303"/>
      <c r="E22" s="303"/>
      <c r="F22" s="303"/>
      <c r="G22" s="303"/>
      <c r="H22" s="303"/>
      <c r="I22" s="303"/>
      <c r="J22" s="303"/>
      <c r="K22" s="303"/>
    </row>
    <row r="23" spans="1:11" ht="17.25" customHeight="1" x14ac:dyDescent="0.2">
      <c r="A23" s="300"/>
      <c r="B23" s="301" t="s">
        <v>313</v>
      </c>
      <c r="C23" s="302">
        <f t="shared" si="0"/>
        <v>0</v>
      </c>
      <c r="D23" s="303"/>
      <c r="E23" s="303"/>
      <c r="F23" s="303"/>
      <c r="G23" s="303"/>
      <c r="H23" s="303"/>
      <c r="I23" s="303"/>
      <c r="J23" s="303"/>
      <c r="K23" s="303"/>
    </row>
    <row r="24" spans="1:11" ht="17.25" customHeight="1" x14ac:dyDescent="0.2">
      <c r="A24" s="300"/>
      <c r="B24" s="301" t="s">
        <v>314</v>
      </c>
      <c r="C24" s="302">
        <f t="shared" si="0"/>
        <v>0</v>
      </c>
      <c r="D24" s="303"/>
      <c r="E24" s="303"/>
      <c r="F24" s="303"/>
      <c r="G24" s="303"/>
      <c r="H24" s="303"/>
      <c r="I24" s="303"/>
      <c r="J24" s="303"/>
      <c r="K24" s="303"/>
    </row>
    <row r="25" spans="1:11" ht="17.25" customHeight="1" x14ac:dyDescent="0.2">
      <c r="A25" s="300"/>
      <c r="B25" s="301" t="s">
        <v>315</v>
      </c>
      <c r="C25" s="302">
        <f t="shared" si="0"/>
        <v>0</v>
      </c>
      <c r="D25" s="303"/>
      <c r="E25" s="303"/>
      <c r="F25" s="303"/>
      <c r="G25" s="303"/>
      <c r="H25" s="303"/>
      <c r="I25" s="303"/>
      <c r="J25" s="303"/>
      <c r="K25" s="303"/>
    </row>
    <row r="26" spans="1:11" ht="17.25" customHeight="1" x14ac:dyDescent="0.2">
      <c r="A26" s="300"/>
      <c r="B26" s="301" t="s">
        <v>316</v>
      </c>
      <c r="C26" s="302">
        <f t="shared" si="0"/>
        <v>0</v>
      </c>
      <c r="D26" s="303"/>
      <c r="E26" s="303"/>
      <c r="F26" s="303"/>
      <c r="G26" s="303"/>
      <c r="H26" s="303"/>
      <c r="I26" s="303"/>
      <c r="J26" s="303"/>
      <c r="K26" s="303"/>
    </row>
    <row r="27" spans="1:11" ht="17.25" customHeight="1" x14ac:dyDescent="0.2">
      <c r="A27" s="300"/>
      <c r="B27" s="301" t="s">
        <v>317</v>
      </c>
      <c r="C27" s="302">
        <f t="shared" si="0"/>
        <v>0</v>
      </c>
      <c r="D27" s="303"/>
      <c r="E27" s="303"/>
      <c r="F27" s="303"/>
      <c r="G27" s="303"/>
      <c r="H27" s="303"/>
      <c r="I27" s="303"/>
      <c r="J27" s="303"/>
      <c r="K27" s="303"/>
    </row>
    <row r="28" spans="1:11" ht="17.25" customHeight="1" x14ac:dyDescent="0.2">
      <c r="A28" s="300"/>
      <c r="B28" s="301" t="s">
        <v>318</v>
      </c>
      <c r="C28" s="302">
        <f t="shared" si="0"/>
        <v>0</v>
      </c>
      <c r="D28" s="303"/>
      <c r="E28" s="303"/>
      <c r="F28" s="303"/>
      <c r="G28" s="303"/>
      <c r="H28" s="303"/>
      <c r="I28" s="303"/>
      <c r="J28" s="303"/>
      <c r="K28" s="303"/>
    </row>
    <row r="29" spans="1:11" ht="17.25" customHeight="1" x14ac:dyDescent="0.2">
      <c r="A29" s="300"/>
      <c r="B29" s="301" t="s">
        <v>319</v>
      </c>
      <c r="C29" s="302">
        <f t="shared" si="0"/>
        <v>0</v>
      </c>
      <c r="D29" s="303"/>
      <c r="E29" s="303"/>
      <c r="F29" s="303"/>
      <c r="G29" s="303"/>
      <c r="H29" s="303"/>
      <c r="I29" s="303"/>
      <c r="J29" s="303"/>
      <c r="K29" s="303"/>
    </row>
    <row r="30" spans="1:11" ht="17.25" customHeight="1" x14ac:dyDescent="0.2">
      <c r="A30" s="300"/>
      <c r="B30" s="301" t="s">
        <v>320</v>
      </c>
      <c r="C30" s="302">
        <f t="shared" si="0"/>
        <v>0</v>
      </c>
      <c r="D30" s="303"/>
      <c r="E30" s="303"/>
      <c r="F30" s="303"/>
      <c r="G30" s="303"/>
      <c r="H30" s="303"/>
      <c r="I30" s="303"/>
      <c r="J30" s="303"/>
      <c r="K30" s="303"/>
    </row>
    <row r="31" spans="1:11" ht="17.25" customHeight="1" x14ac:dyDescent="0.2">
      <c r="A31" s="300"/>
      <c r="B31" s="301" t="s">
        <v>321</v>
      </c>
      <c r="C31" s="302">
        <f t="shared" si="0"/>
        <v>0</v>
      </c>
      <c r="D31" s="303"/>
      <c r="E31" s="303"/>
      <c r="F31" s="303"/>
      <c r="G31" s="303"/>
      <c r="H31" s="303"/>
      <c r="I31" s="303"/>
      <c r="J31" s="303"/>
      <c r="K31" s="303"/>
    </row>
    <row r="32" spans="1:11" ht="17.25" customHeight="1" x14ac:dyDescent="0.2">
      <c r="A32" s="300"/>
      <c r="B32" s="301" t="s">
        <v>322</v>
      </c>
      <c r="C32" s="302">
        <f t="shared" si="0"/>
        <v>0</v>
      </c>
      <c r="D32" s="303"/>
      <c r="E32" s="303"/>
      <c r="F32" s="303"/>
      <c r="G32" s="303"/>
      <c r="H32" s="303"/>
      <c r="I32" s="303"/>
      <c r="J32" s="303"/>
      <c r="K32" s="303"/>
    </row>
    <row r="33" spans="1:11" ht="17.25" customHeight="1" x14ac:dyDescent="0.2">
      <c r="A33" s="300"/>
      <c r="B33" s="301" t="s">
        <v>323</v>
      </c>
      <c r="C33" s="302">
        <f t="shared" si="0"/>
        <v>0</v>
      </c>
      <c r="D33" s="303"/>
      <c r="E33" s="303"/>
      <c r="F33" s="303"/>
      <c r="G33" s="303"/>
      <c r="H33" s="303"/>
      <c r="I33" s="303"/>
      <c r="J33" s="303"/>
      <c r="K33" s="303"/>
    </row>
    <row r="34" spans="1:11" ht="17.25" customHeight="1" x14ac:dyDescent="0.2">
      <c r="A34" s="300"/>
      <c r="B34" s="301" t="s">
        <v>324</v>
      </c>
      <c r="C34" s="302">
        <f t="shared" si="0"/>
        <v>0</v>
      </c>
      <c r="D34" s="303"/>
      <c r="E34" s="303"/>
      <c r="F34" s="303"/>
      <c r="G34" s="303"/>
      <c r="H34" s="303"/>
      <c r="I34" s="303"/>
      <c r="J34" s="303"/>
      <c r="K34" s="303"/>
    </row>
    <row r="35" spans="1:11" ht="17.25" customHeight="1" x14ac:dyDescent="0.2">
      <c r="A35" s="300"/>
      <c r="B35" s="301" t="s">
        <v>325</v>
      </c>
      <c r="C35" s="302">
        <f t="shared" si="0"/>
        <v>0</v>
      </c>
      <c r="D35" s="303"/>
      <c r="E35" s="303"/>
      <c r="F35" s="303"/>
      <c r="G35" s="303"/>
      <c r="H35" s="303"/>
      <c r="I35" s="303"/>
      <c r="J35" s="303"/>
      <c r="K35" s="303"/>
    </row>
    <row r="36" spans="1:11" ht="17.25" customHeight="1" x14ac:dyDescent="0.2">
      <c r="A36" s="300"/>
      <c r="B36" s="301" t="s">
        <v>326</v>
      </c>
      <c r="C36" s="302">
        <f t="shared" si="0"/>
        <v>0</v>
      </c>
      <c r="D36" s="303"/>
      <c r="E36" s="303"/>
      <c r="F36" s="303"/>
      <c r="G36" s="303"/>
      <c r="H36" s="303"/>
      <c r="I36" s="303"/>
      <c r="J36" s="303"/>
      <c r="K36" s="303"/>
    </row>
    <row r="37" spans="1:11" ht="17.25" customHeight="1" x14ac:dyDescent="0.2">
      <c r="A37" s="300"/>
      <c r="B37" s="301" t="s">
        <v>327</v>
      </c>
      <c r="C37" s="302">
        <f t="shared" si="0"/>
        <v>0</v>
      </c>
      <c r="D37" s="303"/>
      <c r="E37" s="303"/>
      <c r="F37" s="303"/>
      <c r="G37" s="303"/>
      <c r="H37" s="303"/>
      <c r="I37" s="303"/>
      <c r="J37" s="303"/>
      <c r="K37" s="303"/>
    </row>
    <row r="38" spans="1:11" ht="17.25" customHeight="1" x14ac:dyDescent="0.2">
      <c r="A38" s="300"/>
      <c r="B38" s="301" t="s">
        <v>328</v>
      </c>
      <c r="C38" s="302">
        <f t="shared" si="0"/>
        <v>0</v>
      </c>
      <c r="D38" s="303"/>
      <c r="E38" s="303"/>
      <c r="F38" s="303"/>
      <c r="G38" s="303"/>
      <c r="H38" s="303"/>
      <c r="I38" s="303"/>
      <c r="J38" s="303"/>
      <c r="K38" s="303"/>
    </row>
    <row r="39" spans="1:11" ht="17.25" customHeight="1" x14ac:dyDescent="0.2">
      <c r="A39" s="300"/>
      <c r="B39" s="301" t="s">
        <v>329</v>
      </c>
      <c r="C39" s="302">
        <f t="shared" si="0"/>
        <v>0</v>
      </c>
      <c r="D39" s="303"/>
      <c r="E39" s="303"/>
      <c r="F39" s="303"/>
      <c r="G39" s="303"/>
      <c r="H39" s="303"/>
      <c r="I39" s="303"/>
      <c r="J39" s="303"/>
      <c r="K39" s="303"/>
    </row>
    <row r="40" spans="1:11" ht="17.25" customHeight="1" x14ac:dyDescent="0.2">
      <c r="A40" s="300"/>
      <c r="B40" s="301" t="s">
        <v>330</v>
      </c>
      <c r="C40" s="302">
        <f t="shared" si="0"/>
        <v>0</v>
      </c>
      <c r="D40" s="303"/>
      <c r="E40" s="303"/>
      <c r="F40" s="303"/>
      <c r="G40" s="303"/>
      <c r="H40" s="303"/>
      <c r="I40" s="303"/>
      <c r="J40" s="303"/>
      <c r="K40" s="303"/>
    </row>
    <row r="41" spans="1:11" ht="17.25" customHeight="1" x14ac:dyDescent="0.2">
      <c r="A41" s="300"/>
      <c r="B41" s="301" t="s">
        <v>331</v>
      </c>
      <c r="C41" s="302">
        <f t="shared" si="0"/>
        <v>0</v>
      </c>
      <c r="D41" s="303"/>
      <c r="E41" s="303"/>
      <c r="F41" s="303"/>
      <c r="G41" s="303"/>
      <c r="H41" s="303"/>
      <c r="I41" s="303"/>
      <c r="J41" s="303"/>
      <c r="K41" s="303"/>
    </row>
    <row r="42" spans="1:11" ht="17.25" customHeight="1" x14ac:dyDescent="0.2">
      <c r="A42" s="300"/>
      <c r="B42" s="301" t="s">
        <v>332</v>
      </c>
      <c r="C42" s="302">
        <f t="shared" si="0"/>
        <v>0</v>
      </c>
      <c r="D42" s="303"/>
      <c r="E42" s="303"/>
      <c r="F42" s="303"/>
      <c r="G42" s="303"/>
      <c r="H42" s="303"/>
      <c r="I42" s="303"/>
      <c r="J42" s="303"/>
      <c r="K42" s="303"/>
    </row>
    <row r="43" spans="1:11" ht="17.25" customHeight="1" x14ac:dyDescent="0.2">
      <c r="A43" s="300"/>
      <c r="B43" s="301" t="s">
        <v>333</v>
      </c>
      <c r="C43" s="302">
        <f t="shared" si="0"/>
        <v>0</v>
      </c>
      <c r="D43" s="303"/>
      <c r="E43" s="303"/>
      <c r="F43" s="303"/>
      <c r="G43" s="303"/>
      <c r="H43" s="303"/>
      <c r="I43" s="303"/>
      <c r="J43" s="303"/>
      <c r="K43" s="303"/>
    </row>
    <row r="44" spans="1:11" ht="17.25" customHeight="1" x14ac:dyDescent="0.2">
      <c r="A44" s="300"/>
      <c r="B44" s="301" t="s">
        <v>334</v>
      </c>
      <c r="C44" s="302">
        <f t="shared" si="0"/>
        <v>0</v>
      </c>
      <c r="D44" s="303"/>
      <c r="E44" s="303"/>
      <c r="F44" s="303"/>
      <c r="G44" s="303"/>
      <c r="H44" s="303"/>
      <c r="I44" s="303"/>
      <c r="J44" s="303"/>
      <c r="K44" s="303"/>
    </row>
    <row r="45" spans="1:11" ht="17.25" customHeight="1" x14ac:dyDescent="0.2">
      <c r="A45" s="300"/>
      <c r="B45" s="301" t="s">
        <v>335</v>
      </c>
      <c r="C45" s="302">
        <f t="shared" si="0"/>
        <v>0</v>
      </c>
      <c r="D45" s="303"/>
      <c r="E45" s="303"/>
      <c r="F45" s="303"/>
      <c r="G45" s="303"/>
      <c r="H45" s="303"/>
      <c r="I45" s="303"/>
      <c r="J45" s="303"/>
      <c r="K45" s="303"/>
    </row>
    <row r="46" spans="1:11" ht="17.25" customHeight="1" x14ac:dyDescent="0.2">
      <c r="A46" s="300"/>
      <c r="B46" s="301" t="s">
        <v>336</v>
      </c>
      <c r="C46" s="302">
        <f t="shared" si="0"/>
        <v>0</v>
      </c>
      <c r="D46" s="303"/>
      <c r="E46" s="303"/>
      <c r="F46" s="303"/>
      <c r="G46" s="303"/>
      <c r="H46" s="303"/>
      <c r="I46" s="303"/>
      <c r="J46" s="303"/>
      <c r="K46" s="303"/>
    </row>
    <row r="47" spans="1:11" ht="17.25" customHeight="1" x14ac:dyDescent="0.2">
      <c r="A47" s="300"/>
      <c r="B47" s="301" t="s">
        <v>337</v>
      </c>
      <c r="C47" s="302">
        <f t="shared" si="0"/>
        <v>0</v>
      </c>
      <c r="D47" s="303"/>
      <c r="E47" s="303"/>
      <c r="F47" s="303"/>
      <c r="G47" s="303"/>
      <c r="H47" s="303"/>
      <c r="I47" s="303"/>
      <c r="J47" s="303"/>
      <c r="K47" s="303"/>
    </row>
    <row r="48" spans="1:11" ht="17.25" customHeight="1" x14ac:dyDescent="0.2">
      <c r="A48" s="300"/>
      <c r="B48" s="301" t="s">
        <v>338</v>
      </c>
      <c r="C48" s="302">
        <f t="shared" si="0"/>
        <v>0</v>
      </c>
      <c r="D48" s="303"/>
      <c r="E48" s="303"/>
      <c r="F48" s="303"/>
      <c r="G48" s="303"/>
      <c r="H48" s="303"/>
      <c r="I48" s="303"/>
      <c r="J48" s="303"/>
      <c r="K48" s="303"/>
    </row>
    <row r="49" spans="1:11" ht="17.25" customHeight="1" x14ac:dyDescent="0.2">
      <c r="A49" s="300"/>
      <c r="B49" s="301" t="s">
        <v>339</v>
      </c>
      <c r="C49" s="302">
        <f t="shared" si="0"/>
        <v>0</v>
      </c>
      <c r="D49" s="303"/>
      <c r="E49" s="303"/>
      <c r="F49" s="303"/>
      <c r="G49" s="303"/>
      <c r="H49" s="303"/>
      <c r="I49" s="303"/>
      <c r="J49" s="303"/>
      <c r="K49" s="303"/>
    </row>
    <row r="50" spans="1:11" ht="17.25" customHeight="1" x14ac:dyDescent="0.2">
      <c r="A50" s="300"/>
      <c r="B50" s="301" t="s">
        <v>340</v>
      </c>
      <c r="C50" s="302">
        <f t="shared" si="0"/>
        <v>0</v>
      </c>
      <c r="D50" s="303"/>
      <c r="E50" s="303"/>
      <c r="F50" s="303"/>
      <c r="G50" s="303"/>
      <c r="H50" s="303"/>
      <c r="I50" s="303"/>
      <c r="J50" s="303"/>
      <c r="K50" s="303"/>
    </row>
    <row r="51" spans="1:11" ht="17.25" customHeight="1" x14ac:dyDescent="0.2">
      <c r="A51" s="300"/>
      <c r="B51" s="301" t="s">
        <v>341</v>
      </c>
      <c r="C51" s="302">
        <f t="shared" si="0"/>
        <v>0</v>
      </c>
      <c r="D51" s="303"/>
      <c r="E51" s="303"/>
      <c r="F51" s="303"/>
      <c r="G51" s="303"/>
      <c r="H51" s="303"/>
      <c r="I51" s="303"/>
      <c r="J51" s="303"/>
      <c r="K51" s="303"/>
    </row>
    <row r="52" spans="1:11" ht="17.25" customHeight="1" x14ac:dyDescent="0.2">
      <c r="A52" s="300"/>
      <c r="B52" s="301" t="s">
        <v>342</v>
      </c>
      <c r="C52" s="302">
        <f t="shared" si="0"/>
        <v>0</v>
      </c>
      <c r="D52" s="303"/>
      <c r="E52" s="303"/>
      <c r="F52" s="303"/>
      <c r="G52" s="303"/>
      <c r="H52" s="303"/>
      <c r="I52" s="303"/>
      <c r="J52" s="303"/>
      <c r="K52" s="303"/>
    </row>
    <row r="53" spans="1:11" ht="17.25" customHeight="1" x14ac:dyDescent="0.2">
      <c r="A53" s="300"/>
      <c r="B53" s="301" t="s">
        <v>343</v>
      </c>
      <c r="C53" s="302">
        <f t="shared" si="0"/>
        <v>0</v>
      </c>
      <c r="D53" s="303"/>
      <c r="E53" s="303"/>
      <c r="F53" s="303"/>
      <c r="G53" s="303"/>
      <c r="H53" s="303"/>
      <c r="I53" s="303"/>
      <c r="J53" s="303"/>
      <c r="K53" s="303"/>
    </row>
    <row r="54" spans="1:11" ht="17.25" customHeight="1" x14ac:dyDescent="0.2">
      <c r="A54" s="300"/>
      <c r="B54" s="301" t="s">
        <v>344</v>
      </c>
      <c r="C54" s="302">
        <f t="shared" si="0"/>
        <v>0</v>
      </c>
      <c r="D54" s="303"/>
      <c r="E54" s="303"/>
      <c r="F54" s="303"/>
      <c r="G54" s="303"/>
      <c r="H54" s="303"/>
      <c r="I54" s="303"/>
      <c r="J54" s="303"/>
      <c r="K54" s="303"/>
    </row>
    <row r="55" spans="1:11" ht="17.25" customHeight="1" x14ac:dyDescent="0.2">
      <c r="A55" s="300"/>
      <c r="B55" s="301" t="s">
        <v>345</v>
      </c>
      <c r="C55" s="302">
        <f t="shared" si="0"/>
        <v>0</v>
      </c>
      <c r="D55" s="303"/>
      <c r="E55" s="303"/>
      <c r="F55" s="303"/>
      <c r="G55" s="303"/>
      <c r="H55" s="303"/>
      <c r="I55" s="303"/>
      <c r="J55" s="303"/>
      <c r="K55" s="303"/>
    </row>
    <row r="56" spans="1:11" ht="17.25" customHeight="1" x14ac:dyDescent="0.2">
      <c r="A56" s="300"/>
      <c r="B56" s="301" t="s">
        <v>346</v>
      </c>
      <c r="C56" s="302">
        <f t="shared" si="0"/>
        <v>0</v>
      </c>
      <c r="D56" s="303"/>
      <c r="E56" s="303"/>
      <c r="F56" s="303"/>
      <c r="G56" s="303"/>
      <c r="H56" s="303"/>
      <c r="I56" s="303"/>
      <c r="J56" s="303"/>
      <c r="K56" s="303"/>
    </row>
    <row r="57" spans="1:11" ht="17.25" customHeight="1" x14ac:dyDescent="0.2">
      <c r="A57" s="300"/>
      <c r="B57" s="301" t="s">
        <v>347</v>
      </c>
      <c r="C57" s="302">
        <f t="shared" si="0"/>
        <v>0</v>
      </c>
      <c r="D57" s="303"/>
      <c r="E57" s="303"/>
      <c r="F57" s="303"/>
      <c r="G57" s="303"/>
      <c r="H57" s="303"/>
      <c r="I57" s="303"/>
      <c r="J57" s="303"/>
      <c r="K57" s="303"/>
    </row>
    <row r="58" spans="1:11" ht="17.25" customHeight="1" x14ac:dyDescent="0.2">
      <c r="A58" s="300"/>
      <c r="B58" s="301" t="s">
        <v>348</v>
      </c>
      <c r="C58" s="302">
        <f t="shared" si="0"/>
        <v>0</v>
      </c>
      <c r="D58" s="303"/>
      <c r="E58" s="303"/>
      <c r="F58" s="303"/>
      <c r="G58" s="303"/>
      <c r="H58" s="303"/>
      <c r="I58" s="303"/>
      <c r="J58" s="303"/>
      <c r="K58" s="303"/>
    </row>
    <row r="59" spans="1:11" ht="17.25" customHeight="1" x14ac:dyDescent="0.2">
      <c r="A59" s="300"/>
      <c r="B59" s="301" t="s">
        <v>349</v>
      </c>
      <c r="C59" s="302">
        <f t="shared" si="0"/>
        <v>0</v>
      </c>
      <c r="D59" s="303"/>
      <c r="E59" s="303"/>
      <c r="F59" s="303"/>
      <c r="G59" s="303"/>
      <c r="H59" s="303"/>
      <c r="I59" s="303"/>
      <c r="J59" s="303"/>
      <c r="K59" s="303"/>
    </row>
    <row r="60" spans="1:11" ht="17.25" customHeight="1" x14ac:dyDescent="0.2">
      <c r="A60" s="300"/>
      <c r="B60" s="301" t="s">
        <v>350</v>
      </c>
      <c r="C60" s="302">
        <f t="shared" si="0"/>
        <v>0</v>
      </c>
      <c r="D60" s="303"/>
      <c r="E60" s="303"/>
      <c r="F60" s="303"/>
      <c r="G60" s="303"/>
      <c r="H60" s="303"/>
      <c r="I60" s="303"/>
      <c r="J60" s="303"/>
      <c r="K60" s="303"/>
    </row>
    <row r="61" spans="1:11" ht="17.25" customHeight="1" x14ac:dyDescent="0.2">
      <c r="A61" s="300"/>
      <c r="B61" s="301" t="s">
        <v>351</v>
      </c>
      <c r="C61" s="302">
        <f t="shared" si="0"/>
        <v>0</v>
      </c>
      <c r="D61" s="303"/>
      <c r="E61" s="303"/>
      <c r="F61" s="303"/>
      <c r="G61" s="303"/>
      <c r="H61" s="303"/>
      <c r="I61" s="303"/>
      <c r="J61" s="303"/>
      <c r="K61" s="303"/>
    </row>
    <row r="62" spans="1:11" ht="17.25" customHeight="1" x14ac:dyDescent="0.2">
      <c r="A62" s="300"/>
      <c r="B62" s="301" t="s">
        <v>352</v>
      </c>
      <c r="C62" s="302">
        <f t="shared" si="0"/>
        <v>0</v>
      </c>
      <c r="D62" s="303"/>
      <c r="E62" s="303"/>
      <c r="F62" s="303"/>
      <c r="G62" s="303"/>
      <c r="H62" s="303"/>
      <c r="I62" s="303"/>
      <c r="J62" s="303"/>
      <c r="K62" s="303"/>
    </row>
    <row r="63" spans="1:11" ht="17.25" customHeight="1" x14ac:dyDescent="0.2">
      <c r="A63" s="300"/>
      <c r="B63" s="301" t="s">
        <v>353</v>
      </c>
      <c r="C63" s="302">
        <f t="shared" si="0"/>
        <v>0</v>
      </c>
      <c r="D63" s="303"/>
      <c r="E63" s="303"/>
      <c r="F63" s="303"/>
      <c r="G63" s="303"/>
      <c r="H63" s="303"/>
      <c r="I63" s="303"/>
      <c r="J63" s="303"/>
      <c r="K63" s="303"/>
    </row>
    <row r="64" spans="1:11" ht="17.25" customHeight="1" x14ac:dyDescent="0.2">
      <c r="A64" s="300"/>
      <c r="B64" s="301" t="s">
        <v>354</v>
      </c>
      <c r="C64" s="302">
        <f t="shared" si="0"/>
        <v>0</v>
      </c>
      <c r="D64" s="303"/>
      <c r="E64" s="303"/>
      <c r="F64" s="303"/>
      <c r="G64" s="303"/>
      <c r="H64" s="303"/>
      <c r="I64" s="303"/>
      <c r="J64" s="303"/>
      <c r="K64" s="303"/>
    </row>
    <row r="65" spans="1:11" ht="17.25" customHeight="1" x14ac:dyDescent="0.2">
      <c r="A65" s="300"/>
      <c r="B65" s="301" t="s">
        <v>355</v>
      </c>
      <c r="C65" s="302">
        <f t="shared" si="0"/>
        <v>0</v>
      </c>
      <c r="D65" s="303"/>
      <c r="E65" s="303"/>
      <c r="F65" s="303"/>
      <c r="G65" s="303"/>
      <c r="H65" s="303"/>
      <c r="I65" s="303"/>
      <c r="J65" s="303"/>
      <c r="K65" s="303"/>
    </row>
    <row r="66" spans="1:11" ht="17.25" customHeight="1" x14ac:dyDescent="0.2">
      <c r="A66" s="300"/>
      <c r="B66" s="301" t="s">
        <v>356</v>
      </c>
      <c r="C66" s="302">
        <f t="shared" si="0"/>
        <v>0</v>
      </c>
      <c r="D66" s="303"/>
      <c r="E66" s="303"/>
      <c r="F66" s="303"/>
      <c r="G66" s="303"/>
      <c r="H66" s="303"/>
      <c r="I66" s="303"/>
      <c r="J66" s="303"/>
      <c r="K66" s="303"/>
    </row>
    <row r="67" spans="1:11" ht="17.25" customHeight="1" x14ac:dyDescent="0.2">
      <c r="A67" s="300"/>
      <c r="B67" s="301" t="s">
        <v>357</v>
      </c>
      <c r="C67" s="302">
        <f t="shared" si="0"/>
        <v>0</v>
      </c>
      <c r="D67" s="303"/>
      <c r="E67" s="303"/>
      <c r="F67" s="303"/>
      <c r="G67" s="303"/>
      <c r="H67" s="303"/>
      <c r="I67" s="303"/>
      <c r="J67" s="303"/>
      <c r="K67" s="303"/>
    </row>
    <row r="68" spans="1:11" ht="17.25" customHeight="1" x14ac:dyDescent="0.2">
      <c r="A68" s="300"/>
      <c r="B68" s="301" t="s">
        <v>358</v>
      </c>
      <c r="C68" s="302">
        <f t="shared" si="0"/>
        <v>0</v>
      </c>
      <c r="D68" s="303"/>
      <c r="E68" s="303"/>
      <c r="F68" s="303"/>
      <c r="G68" s="303"/>
      <c r="H68" s="303"/>
      <c r="I68" s="303"/>
      <c r="J68" s="303"/>
      <c r="K68" s="303"/>
    </row>
    <row r="69" spans="1:11" ht="17.25" customHeight="1" x14ac:dyDescent="0.2">
      <c r="A69" s="300"/>
      <c r="B69" s="301" t="s">
        <v>359</v>
      </c>
      <c r="C69" s="302">
        <f t="shared" si="0"/>
        <v>0</v>
      </c>
      <c r="D69" s="303"/>
      <c r="E69" s="303"/>
      <c r="F69" s="303"/>
      <c r="G69" s="303"/>
      <c r="H69" s="303"/>
      <c r="I69" s="303"/>
      <c r="J69" s="303"/>
      <c r="K69" s="303"/>
    </row>
    <row r="70" spans="1:11" ht="17.25" customHeight="1" x14ac:dyDescent="0.2">
      <c r="A70" s="300"/>
      <c r="B70" s="301" t="s">
        <v>360</v>
      </c>
      <c r="C70" s="302">
        <f t="shared" si="0"/>
        <v>0</v>
      </c>
      <c r="D70" s="303"/>
      <c r="E70" s="303"/>
      <c r="F70" s="303"/>
      <c r="G70" s="303"/>
      <c r="H70" s="303"/>
      <c r="I70" s="303"/>
      <c r="J70" s="303"/>
      <c r="K70" s="303"/>
    </row>
    <row r="71" spans="1:11" ht="17.25" customHeight="1" x14ac:dyDescent="0.2">
      <c r="A71" s="300"/>
      <c r="B71" s="301" t="s">
        <v>361</v>
      </c>
      <c r="C71" s="302">
        <f t="shared" si="0"/>
        <v>0</v>
      </c>
      <c r="D71" s="303"/>
      <c r="E71" s="303"/>
      <c r="F71" s="303"/>
      <c r="G71" s="303"/>
      <c r="H71" s="303"/>
      <c r="I71" s="303"/>
      <c r="J71" s="303"/>
      <c r="K71" s="303"/>
    </row>
    <row r="72" spans="1:11" ht="17.25" customHeight="1" x14ac:dyDescent="0.2">
      <c r="A72" s="300"/>
      <c r="B72" s="301" t="s">
        <v>362</v>
      </c>
      <c r="C72" s="302">
        <f t="shared" si="0"/>
        <v>0</v>
      </c>
      <c r="D72" s="303"/>
      <c r="E72" s="303"/>
      <c r="F72" s="303"/>
      <c r="G72" s="303"/>
      <c r="H72" s="303"/>
      <c r="I72" s="303"/>
      <c r="J72" s="303"/>
      <c r="K72" s="303"/>
    </row>
    <row r="73" spans="1:11" ht="17.25" customHeight="1" x14ac:dyDescent="0.2">
      <c r="A73" s="300"/>
      <c r="B73" s="301" t="s">
        <v>363</v>
      </c>
      <c r="C73" s="302">
        <f t="shared" ref="C73:C128" si="1">SUM(D73:K73)</f>
        <v>0</v>
      </c>
      <c r="D73" s="303"/>
      <c r="E73" s="303"/>
      <c r="F73" s="303"/>
      <c r="G73" s="303"/>
      <c r="H73" s="303"/>
      <c r="I73" s="303"/>
      <c r="J73" s="303"/>
      <c r="K73" s="303"/>
    </row>
    <row r="74" spans="1:11" ht="17.25" customHeight="1" x14ac:dyDescent="0.2">
      <c r="A74" s="300"/>
      <c r="B74" s="301" t="s">
        <v>364</v>
      </c>
      <c r="C74" s="302">
        <f t="shared" si="1"/>
        <v>0</v>
      </c>
      <c r="D74" s="303"/>
      <c r="E74" s="303"/>
      <c r="F74" s="303"/>
      <c r="G74" s="303"/>
      <c r="H74" s="303"/>
      <c r="I74" s="303"/>
      <c r="J74" s="303"/>
      <c r="K74" s="303"/>
    </row>
    <row r="75" spans="1:11" ht="17.25" customHeight="1" x14ac:dyDescent="0.2">
      <c r="A75" s="300"/>
      <c r="B75" s="301" t="s">
        <v>365</v>
      </c>
      <c r="C75" s="302">
        <f t="shared" si="1"/>
        <v>0</v>
      </c>
      <c r="D75" s="303"/>
      <c r="E75" s="303"/>
      <c r="F75" s="303"/>
      <c r="G75" s="303"/>
      <c r="H75" s="303"/>
      <c r="I75" s="303"/>
      <c r="J75" s="303"/>
      <c r="K75" s="303"/>
    </row>
    <row r="76" spans="1:11" ht="17.25" customHeight="1" x14ac:dyDescent="0.2">
      <c r="A76" s="300"/>
      <c r="B76" s="301" t="s">
        <v>366</v>
      </c>
      <c r="C76" s="302">
        <f t="shared" si="1"/>
        <v>0</v>
      </c>
      <c r="D76" s="303"/>
      <c r="E76" s="303"/>
      <c r="F76" s="303"/>
      <c r="G76" s="303"/>
      <c r="H76" s="303"/>
      <c r="I76" s="303"/>
      <c r="J76" s="303"/>
      <c r="K76" s="303"/>
    </row>
    <row r="77" spans="1:11" ht="17.25" customHeight="1" x14ac:dyDescent="0.2">
      <c r="A77" s="300"/>
      <c r="B77" s="301" t="s">
        <v>367</v>
      </c>
      <c r="C77" s="302">
        <f t="shared" si="1"/>
        <v>0</v>
      </c>
      <c r="D77" s="303"/>
      <c r="E77" s="303"/>
      <c r="F77" s="303"/>
      <c r="G77" s="303"/>
      <c r="H77" s="303"/>
      <c r="I77" s="303"/>
      <c r="J77" s="303"/>
      <c r="K77" s="303"/>
    </row>
    <row r="78" spans="1:11" ht="17.25" customHeight="1" x14ac:dyDescent="0.2">
      <c r="A78" s="300"/>
      <c r="B78" s="301" t="s">
        <v>368</v>
      </c>
      <c r="C78" s="302">
        <f t="shared" si="1"/>
        <v>0</v>
      </c>
      <c r="D78" s="303"/>
      <c r="E78" s="303"/>
      <c r="F78" s="303"/>
      <c r="G78" s="303"/>
      <c r="H78" s="303"/>
      <c r="I78" s="303"/>
      <c r="J78" s="303"/>
      <c r="K78" s="303"/>
    </row>
    <row r="79" spans="1:11" ht="17.25" customHeight="1" x14ac:dyDescent="0.2">
      <c r="A79" s="300"/>
      <c r="B79" s="301" t="s">
        <v>369</v>
      </c>
      <c r="C79" s="302">
        <f t="shared" si="1"/>
        <v>0</v>
      </c>
      <c r="D79" s="303"/>
      <c r="E79" s="303"/>
      <c r="F79" s="303"/>
      <c r="G79" s="303"/>
      <c r="H79" s="303"/>
      <c r="I79" s="303"/>
      <c r="J79" s="303"/>
      <c r="K79" s="303"/>
    </row>
    <row r="80" spans="1:11" ht="17.25" customHeight="1" x14ac:dyDescent="0.2">
      <c r="A80" s="300"/>
      <c r="B80" s="301" t="s">
        <v>370</v>
      </c>
      <c r="C80" s="302">
        <f t="shared" si="1"/>
        <v>0</v>
      </c>
      <c r="D80" s="303"/>
      <c r="E80" s="303"/>
      <c r="F80" s="303"/>
      <c r="G80" s="303"/>
      <c r="H80" s="303"/>
      <c r="I80" s="303"/>
      <c r="J80" s="303"/>
      <c r="K80" s="303"/>
    </row>
    <row r="81" spans="1:11" ht="17.25" customHeight="1" x14ac:dyDescent="0.2">
      <c r="A81" s="300"/>
      <c r="B81" s="301" t="s">
        <v>371</v>
      </c>
      <c r="C81" s="302">
        <f t="shared" si="1"/>
        <v>0</v>
      </c>
      <c r="D81" s="303"/>
      <c r="E81" s="303"/>
      <c r="F81" s="303"/>
      <c r="G81" s="303"/>
      <c r="H81" s="303"/>
      <c r="I81" s="303"/>
      <c r="J81" s="303"/>
      <c r="K81" s="303"/>
    </row>
    <row r="82" spans="1:11" ht="17.25" customHeight="1" x14ac:dyDescent="0.2">
      <c r="A82" s="300"/>
      <c r="B82" s="301" t="s">
        <v>372</v>
      </c>
      <c r="C82" s="302">
        <f t="shared" si="1"/>
        <v>0</v>
      </c>
      <c r="D82" s="303"/>
      <c r="E82" s="303"/>
      <c r="F82" s="303"/>
      <c r="G82" s="303"/>
      <c r="H82" s="303"/>
      <c r="I82" s="303"/>
      <c r="J82" s="303"/>
      <c r="K82" s="303"/>
    </row>
    <row r="83" spans="1:11" ht="17.25" customHeight="1" x14ac:dyDescent="0.2">
      <c r="A83" s="300"/>
      <c r="B83" s="301" t="s">
        <v>373</v>
      </c>
      <c r="C83" s="302">
        <f t="shared" si="1"/>
        <v>0</v>
      </c>
      <c r="D83" s="303"/>
      <c r="E83" s="303"/>
      <c r="F83" s="303"/>
      <c r="G83" s="303"/>
      <c r="H83" s="303"/>
      <c r="I83" s="303"/>
      <c r="J83" s="303"/>
      <c r="K83" s="303"/>
    </row>
    <row r="84" spans="1:11" ht="17.25" customHeight="1" x14ac:dyDescent="0.2">
      <c r="A84" s="300"/>
      <c r="B84" s="301" t="s">
        <v>374</v>
      </c>
      <c r="C84" s="302">
        <f t="shared" si="1"/>
        <v>0</v>
      </c>
      <c r="D84" s="303"/>
      <c r="E84" s="303"/>
      <c r="F84" s="303"/>
      <c r="G84" s="303"/>
      <c r="H84" s="303"/>
      <c r="I84" s="303"/>
      <c r="J84" s="303"/>
      <c r="K84" s="303"/>
    </row>
    <row r="85" spans="1:11" ht="17.25" customHeight="1" x14ac:dyDescent="0.2">
      <c r="A85" s="300"/>
      <c r="B85" s="301" t="s">
        <v>375</v>
      </c>
      <c r="C85" s="302">
        <f t="shared" si="1"/>
        <v>0</v>
      </c>
      <c r="D85" s="303"/>
      <c r="E85" s="303"/>
      <c r="F85" s="303"/>
      <c r="G85" s="303"/>
      <c r="H85" s="303"/>
      <c r="I85" s="303"/>
      <c r="J85" s="303"/>
      <c r="K85" s="303"/>
    </row>
    <row r="86" spans="1:11" ht="17.25" customHeight="1" x14ac:dyDescent="0.2">
      <c r="A86" s="300"/>
      <c r="B86" s="301" t="s">
        <v>376</v>
      </c>
      <c r="C86" s="302">
        <f t="shared" si="1"/>
        <v>0</v>
      </c>
      <c r="D86" s="303"/>
      <c r="E86" s="303"/>
      <c r="F86" s="303"/>
      <c r="G86" s="303"/>
      <c r="H86" s="303"/>
      <c r="I86" s="303"/>
      <c r="J86" s="303"/>
      <c r="K86" s="303"/>
    </row>
    <row r="87" spans="1:11" ht="17.25" customHeight="1" x14ac:dyDescent="0.2">
      <c r="A87" s="300"/>
      <c r="B87" s="301" t="s">
        <v>377</v>
      </c>
      <c r="C87" s="302">
        <f t="shared" si="1"/>
        <v>0</v>
      </c>
      <c r="D87" s="303"/>
      <c r="E87" s="303"/>
      <c r="F87" s="303"/>
      <c r="G87" s="303"/>
      <c r="H87" s="303"/>
      <c r="I87" s="303"/>
      <c r="J87" s="303"/>
      <c r="K87" s="303"/>
    </row>
    <row r="88" spans="1:11" ht="17.25" customHeight="1" x14ac:dyDescent="0.2">
      <c r="A88" s="300"/>
      <c r="B88" s="301" t="s">
        <v>378</v>
      </c>
      <c r="C88" s="302">
        <f t="shared" si="1"/>
        <v>0</v>
      </c>
      <c r="D88" s="303"/>
      <c r="E88" s="303"/>
      <c r="F88" s="303"/>
      <c r="G88" s="303"/>
      <c r="H88" s="303"/>
      <c r="I88" s="303"/>
      <c r="J88" s="303"/>
      <c r="K88" s="303"/>
    </row>
    <row r="89" spans="1:11" ht="17.25" customHeight="1" x14ac:dyDescent="0.2">
      <c r="A89" s="300"/>
      <c r="B89" s="301" t="s">
        <v>379</v>
      </c>
      <c r="C89" s="302">
        <f t="shared" si="1"/>
        <v>0</v>
      </c>
      <c r="D89" s="303"/>
      <c r="E89" s="303"/>
      <c r="F89" s="303"/>
      <c r="G89" s="303"/>
      <c r="H89" s="303"/>
      <c r="I89" s="303"/>
      <c r="J89" s="303"/>
      <c r="K89" s="303"/>
    </row>
    <row r="90" spans="1:11" ht="17.25" customHeight="1" x14ac:dyDescent="0.2">
      <c r="A90" s="300"/>
      <c r="B90" s="301" t="s">
        <v>380</v>
      </c>
      <c r="C90" s="302">
        <f t="shared" si="1"/>
        <v>0</v>
      </c>
      <c r="D90" s="303"/>
      <c r="E90" s="303"/>
      <c r="F90" s="303"/>
      <c r="G90" s="303"/>
      <c r="H90" s="303"/>
      <c r="I90" s="303"/>
      <c r="J90" s="303"/>
      <c r="K90" s="303"/>
    </row>
    <row r="91" spans="1:11" ht="17.25" customHeight="1" x14ac:dyDescent="0.2">
      <c r="A91" s="300"/>
      <c r="B91" s="301" t="s">
        <v>381</v>
      </c>
      <c r="C91" s="302">
        <f t="shared" si="1"/>
        <v>0</v>
      </c>
      <c r="D91" s="303"/>
      <c r="E91" s="303"/>
      <c r="F91" s="303"/>
      <c r="G91" s="303"/>
      <c r="H91" s="303"/>
      <c r="I91" s="303"/>
      <c r="J91" s="303"/>
      <c r="K91" s="303"/>
    </row>
    <row r="92" spans="1:11" ht="17.25" customHeight="1" x14ac:dyDescent="0.2">
      <c r="A92" s="300"/>
      <c r="B92" s="301" t="s">
        <v>382</v>
      </c>
      <c r="C92" s="302">
        <f t="shared" si="1"/>
        <v>0</v>
      </c>
      <c r="D92" s="303"/>
      <c r="E92" s="303"/>
      <c r="F92" s="303"/>
      <c r="G92" s="303"/>
      <c r="H92" s="303"/>
      <c r="I92" s="303"/>
      <c r="J92" s="303"/>
      <c r="K92" s="303"/>
    </row>
    <row r="93" spans="1:11" ht="17.25" customHeight="1" x14ac:dyDescent="0.2">
      <c r="A93" s="300"/>
      <c r="B93" s="301" t="s">
        <v>383</v>
      </c>
      <c r="C93" s="302">
        <f t="shared" si="1"/>
        <v>0</v>
      </c>
      <c r="D93" s="303"/>
      <c r="E93" s="303"/>
      <c r="F93" s="303"/>
      <c r="G93" s="303"/>
      <c r="H93" s="303"/>
      <c r="I93" s="303"/>
      <c r="J93" s="303"/>
      <c r="K93" s="303"/>
    </row>
    <row r="94" spans="1:11" ht="17.25" customHeight="1" x14ac:dyDescent="0.2">
      <c r="A94" s="300"/>
      <c r="B94" s="301" t="s">
        <v>384</v>
      </c>
      <c r="C94" s="302">
        <f t="shared" si="1"/>
        <v>0</v>
      </c>
      <c r="D94" s="303"/>
      <c r="E94" s="303"/>
      <c r="F94" s="303"/>
      <c r="G94" s="303"/>
      <c r="H94" s="303"/>
      <c r="I94" s="303"/>
      <c r="J94" s="303"/>
      <c r="K94" s="303"/>
    </row>
    <row r="95" spans="1:11" ht="17.25" customHeight="1" x14ac:dyDescent="0.2">
      <c r="A95" s="300"/>
      <c r="B95" s="301" t="s">
        <v>385</v>
      </c>
      <c r="C95" s="302">
        <f t="shared" si="1"/>
        <v>0</v>
      </c>
      <c r="D95" s="303"/>
      <c r="E95" s="303"/>
      <c r="F95" s="303"/>
      <c r="G95" s="303"/>
      <c r="H95" s="303"/>
      <c r="I95" s="303"/>
      <c r="J95" s="303"/>
      <c r="K95" s="303"/>
    </row>
    <row r="96" spans="1:11" ht="17.25" customHeight="1" x14ac:dyDescent="0.2">
      <c r="A96" s="300"/>
      <c r="B96" s="301" t="s">
        <v>386</v>
      </c>
      <c r="C96" s="302">
        <f t="shared" si="1"/>
        <v>0</v>
      </c>
      <c r="D96" s="303"/>
      <c r="E96" s="303"/>
      <c r="F96" s="303"/>
      <c r="G96" s="303"/>
      <c r="H96" s="303"/>
      <c r="I96" s="303"/>
      <c r="J96" s="303"/>
      <c r="K96" s="303"/>
    </row>
    <row r="97" spans="1:11" ht="17.25" customHeight="1" x14ac:dyDescent="0.2">
      <c r="A97" s="300"/>
      <c r="B97" s="301" t="s">
        <v>387</v>
      </c>
      <c r="C97" s="302">
        <f t="shared" si="1"/>
        <v>0</v>
      </c>
      <c r="D97" s="303"/>
      <c r="E97" s="303"/>
      <c r="F97" s="303"/>
      <c r="G97" s="303"/>
      <c r="H97" s="303"/>
      <c r="I97" s="303"/>
      <c r="J97" s="303"/>
      <c r="K97" s="303"/>
    </row>
    <row r="98" spans="1:11" ht="17.25" customHeight="1" x14ac:dyDescent="0.2">
      <c r="A98" s="300"/>
      <c r="B98" s="301" t="s">
        <v>388</v>
      </c>
      <c r="C98" s="302">
        <f t="shared" si="1"/>
        <v>0</v>
      </c>
      <c r="D98" s="303"/>
      <c r="E98" s="303"/>
      <c r="F98" s="303"/>
      <c r="G98" s="303"/>
      <c r="H98" s="303"/>
      <c r="I98" s="303"/>
      <c r="J98" s="303"/>
      <c r="K98" s="303"/>
    </row>
    <row r="99" spans="1:11" ht="17.25" customHeight="1" x14ac:dyDescent="0.2">
      <c r="A99" s="300"/>
      <c r="B99" s="301" t="s">
        <v>389</v>
      </c>
      <c r="C99" s="302">
        <f t="shared" si="1"/>
        <v>0</v>
      </c>
      <c r="D99" s="303"/>
      <c r="E99" s="303"/>
      <c r="F99" s="303"/>
      <c r="G99" s="303"/>
      <c r="H99" s="303"/>
      <c r="I99" s="303"/>
      <c r="J99" s="303"/>
      <c r="K99" s="303"/>
    </row>
    <row r="100" spans="1:11" ht="17.25" customHeight="1" x14ac:dyDescent="0.2">
      <c r="A100" s="300"/>
      <c r="B100" s="301" t="s">
        <v>390</v>
      </c>
      <c r="C100" s="302">
        <f t="shared" si="1"/>
        <v>0</v>
      </c>
      <c r="D100" s="303"/>
      <c r="E100" s="303"/>
      <c r="F100" s="303"/>
      <c r="G100" s="303"/>
      <c r="H100" s="303"/>
      <c r="I100" s="303"/>
      <c r="J100" s="303"/>
      <c r="K100" s="303"/>
    </row>
    <row r="101" spans="1:11" ht="17.25" customHeight="1" x14ac:dyDescent="0.2">
      <c r="A101" s="300"/>
      <c r="B101" s="301" t="s">
        <v>391</v>
      </c>
      <c r="C101" s="302">
        <f t="shared" si="1"/>
        <v>0</v>
      </c>
      <c r="D101" s="303"/>
      <c r="E101" s="303"/>
      <c r="F101" s="303"/>
      <c r="G101" s="303"/>
      <c r="H101" s="303"/>
      <c r="I101" s="303"/>
      <c r="J101" s="303"/>
      <c r="K101" s="303"/>
    </row>
    <row r="102" spans="1:11" ht="17.25" customHeight="1" x14ac:dyDescent="0.2">
      <c r="A102" s="300"/>
      <c r="B102" s="301" t="s">
        <v>392</v>
      </c>
      <c r="C102" s="302">
        <f t="shared" si="1"/>
        <v>0</v>
      </c>
      <c r="D102" s="303"/>
      <c r="E102" s="303"/>
      <c r="F102" s="303"/>
      <c r="G102" s="303"/>
      <c r="H102" s="303"/>
      <c r="I102" s="303"/>
      <c r="J102" s="303"/>
      <c r="K102" s="303"/>
    </row>
    <row r="103" spans="1:11" ht="17.25" customHeight="1" x14ac:dyDescent="0.2">
      <c r="A103" s="300"/>
      <c r="B103" s="301" t="s">
        <v>393</v>
      </c>
      <c r="C103" s="302">
        <f t="shared" si="1"/>
        <v>0</v>
      </c>
      <c r="D103" s="303"/>
      <c r="E103" s="303"/>
      <c r="F103" s="303"/>
      <c r="G103" s="303"/>
      <c r="H103" s="303"/>
      <c r="I103" s="303"/>
      <c r="J103" s="303"/>
      <c r="K103" s="303"/>
    </row>
    <row r="104" spans="1:11" ht="17.25" customHeight="1" x14ac:dyDescent="0.2">
      <c r="A104" s="300"/>
      <c r="B104" s="301" t="s">
        <v>394</v>
      </c>
      <c r="C104" s="302">
        <f t="shared" si="1"/>
        <v>0</v>
      </c>
      <c r="D104" s="303"/>
      <c r="E104" s="303"/>
      <c r="F104" s="303"/>
      <c r="G104" s="303"/>
      <c r="H104" s="303"/>
      <c r="I104" s="303"/>
      <c r="J104" s="303"/>
      <c r="K104" s="303"/>
    </row>
    <row r="105" spans="1:11" ht="17.25" customHeight="1" x14ac:dyDescent="0.2">
      <c r="A105" s="300"/>
      <c r="B105" s="301" t="s">
        <v>395</v>
      </c>
      <c r="C105" s="302">
        <f t="shared" si="1"/>
        <v>0</v>
      </c>
      <c r="D105" s="303"/>
      <c r="E105" s="303"/>
      <c r="F105" s="303"/>
      <c r="G105" s="303"/>
      <c r="H105" s="303"/>
      <c r="I105" s="303"/>
      <c r="J105" s="303"/>
      <c r="K105" s="303"/>
    </row>
    <row r="106" spans="1:11" ht="17.25" customHeight="1" x14ac:dyDescent="0.2">
      <c r="A106" s="300"/>
      <c r="B106" s="301" t="s">
        <v>396</v>
      </c>
      <c r="C106" s="302">
        <f t="shared" si="1"/>
        <v>0</v>
      </c>
      <c r="D106" s="303"/>
      <c r="E106" s="303"/>
      <c r="F106" s="303"/>
      <c r="G106" s="303"/>
      <c r="H106" s="303"/>
      <c r="I106" s="303"/>
      <c r="J106" s="303"/>
      <c r="K106" s="303"/>
    </row>
    <row r="107" spans="1:11" ht="17.25" customHeight="1" x14ac:dyDescent="0.2">
      <c r="A107" s="300"/>
      <c r="B107" s="301" t="s">
        <v>397</v>
      </c>
      <c r="C107" s="302">
        <f t="shared" si="1"/>
        <v>0</v>
      </c>
      <c r="D107" s="303"/>
      <c r="E107" s="303"/>
      <c r="F107" s="303"/>
      <c r="G107" s="303"/>
      <c r="H107" s="303"/>
      <c r="I107" s="303"/>
      <c r="J107" s="303"/>
      <c r="K107" s="303"/>
    </row>
    <row r="108" spans="1:11" ht="17.25" customHeight="1" x14ac:dyDescent="0.2">
      <c r="A108" s="300"/>
      <c r="B108" s="301" t="s">
        <v>398</v>
      </c>
      <c r="C108" s="302">
        <f t="shared" si="1"/>
        <v>0</v>
      </c>
      <c r="D108" s="303"/>
      <c r="E108" s="303"/>
      <c r="F108" s="303"/>
      <c r="G108" s="303"/>
      <c r="H108" s="303"/>
      <c r="I108" s="303"/>
      <c r="J108" s="303"/>
      <c r="K108" s="303"/>
    </row>
    <row r="109" spans="1:11" ht="17.25" customHeight="1" x14ac:dyDescent="0.2">
      <c r="A109" s="300"/>
      <c r="B109" s="301" t="s">
        <v>399</v>
      </c>
      <c r="C109" s="302">
        <f t="shared" si="1"/>
        <v>0</v>
      </c>
      <c r="D109" s="303"/>
      <c r="E109" s="303"/>
      <c r="F109" s="303"/>
      <c r="G109" s="303"/>
      <c r="H109" s="303"/>
      <c r="I109" s="303"/>
      <c r="J109" s="303"/>
      <c r="K109" s="303"/>
    </row>
    <row r="110" spans="1:11" ht="17.25" customHeight="1" x14ac:dyDescent="0.2">
      <c r="A110" s="300"/>
      <c r="B110" s="301" t="s">
        <v>400</v>
      </c>
      <c r="C110" s="302">
        <f t="shared" si="1"/>
        <v>0</v>
      </c>
      <c r="D110" s="303"/>
      <c r="E110" s="303"/>
      <c r="F110" s="303"/>
      <c r="G110" s="303"/>
      <c r="H110" s="303"/>
      <c r="I110" s="303"/>
      <c r="J110" s="303"/>
      <c r="K110" s="303"/>
    </row>
    <row r="111" spans="1:11" ht="17.25" customHeight="1" x14ac:dyDescent="0.2">
      <c r="A111" s="300"/>
      <c r="B111" s="301" t="s">
        <v>401</v>
      </c>
      <c r="C111" s="302">
        <f t="shared" si="1"/>
        <v>0</v>
      </c>
      <c r="D111" s="303"/>
      <c r="E111" s="303"/>
      <c r="F111" s="303"/>
      <c r="G111" s="303"/>
      <c r="H111" s="303"/>
      <c r="I111" s="303"/>
      <c r="J111" s="303"/>
      <c r="K111" s="303"/>
    </row>
    <row r="112" spans="1:11" ht="17.25" customHeight="1" x14ac:dyDescent="0.2">
      <c r="A112" s="300"/>
      <c r="B112" s="301" t="s">
        <v>402</v>
      </c>
      <c r="C112" s="302">
        <f t="shared" si="1"/>
        <v>0</v>
      </c>
      <c r="D112" s="303"/>
      <c r="E112" s="303"/>
      <c r="F112" s="303"/>
      <c r="G112" s="303"/>
      <c r="H112" s="303"/>
      <c r="I112" s="303"/>
      <c r="J112" s="303"/>
      <c r="K112" s="303"/>
    </row>
    <row r="113" spans="1:11" ht="17.25" customHeight="1" x14ac:dyDescent="0.2">
      <c r="A113" s="300"/>
      <c r="B113" s="301" t="s">
        <v>403</v>
      </c>
      <c r="C113" s="302">
        <f t="shared" si="1"/>
        <v>0</v>
      </c>
      <c r="D113" s="303"/>
      <c r="E113" s="303"/>
      <c r="F113" s="303"/>
      <c r="G113" s="303"/>
      <c r="H113" s="303"/>
      <c r="I113" s="303"/>
      <c r="J113" s="303"/>
      <c r="K113" s="303"/>
    </row>
    <row r="114" spans="1:11" ht="17.25" customHeight="1" x14ac:dyDescent="0.2">
      <c r="A114" s="300"/>
      <c r="B114" s="301" t="s">
        <v>404</v>
      </c>
      <c r="C114" s="302">
        <f t="shared" si="1"/>
        <v>0</v>
      </c>
      <c r="D114" s="303"/>
      <c r="E114" s="303"/>
      <c r="F114" s="303"/>
      <c r="G114" s="303"/>
      <c r="H114" s="303"/>
      <c r="I114" s="303"/>
      <c r="J114" s="303"/>
      <c r="K114" s="303"/>
    </row>
    <row r="115" spans="1:11" ht="17.25" customHeight="1" x14ac:dyDescent="0.2">
      <c r="A115" s="300"/>
      <c r="B115" s="301" t="s">
        <v>405</v>
      </c>
      <c r="C115" s="302">
        <f t="shared" si="1"/>
        <v>0</v>
      </c>
      <c r="D115" s="303"/>
      <c r="E115" s="303"/>
      <c r="F115" s="303"/>
      <c r="G115" s="303"/>
      <c r="H115" s="303"/>
      <c r="I115" s="303"/>
      <c r="J115" s="303"/>
      <c r="K115" s="303"/>
    </row>
    <row r="116" spans="1:11" ht="17.25" customHeight="1" x14ac:dyDescent="0.2">
      <c r="A116" s="300"/>
      <c r="B116" s="301" t="s">
        <v>406</v>
      </c>
      <c r="C116" s="302">
        <f t="shared" si="1"/>
        <v>0</v>
      </c>
      <c r="D116" s="303"/>
      <c r="E116" s="303"/>
      <c r="F116" s="303"/>
      <c r="G116" s="303"/>
      <c r="H116" s="303"/>
      <c r="I116" s="303"/>
      <c r="J116" s="303"/>
      <c r="K116" s="303"/>
    </row>
    <row r="117" spans="1:11" ht="17.25" customHeight="1" x14ac:dyDescent="0.2">
      <c r="A117" s="300"/>
      <c r="B117" s="301" t="s">
        <v>407</v>
      </c>
      <c r="C117" s="302">
        <f t="shared" si="1"/>
        <v>0</v>
      </c>
      <c r="D117" s="303"/>
      <c r="E117" s="303"/>
      <c r="F117" s="303"/>
      <c r="G117" s="303"/>
      <c r="H117" s="303"/>
      <c r="I117" s="303"/>
      <c r="J117" s="303"/>
      <c r="K117" s="303"/>
    </row>
    <row r="118" spans="1:11" ht="17.25" customHeight="1" x14ac:dyDescent="0.2">
      <c r="A118" s="300"/>
      <c r="B118" s="301" t="s">
        <v>408</v>
      </c>
      <c r="C118" s="302">
        <f t="shared" si="1"/>
        <v>0</v>
      </c>
      <c r="D118" s="303"/>
      <c r="E118" s="303"/>
      <c r="F118" s="303"/>
      <c r="G118" s="303"/>
      <c r="H118" s="303"/>
      <c r="I118" s="303"/>
      <c r="J118" s="303"/>
      <c r="K118" s="303"/>
    </row>
    <row r="119" spans="1:11" ht="17.25" customHeight="1" x14ac:dyDescent="0.2">
      <c r="A119" s="300"/>
      <c r="B119" s="301" t="s">
        <v>409</v>
      </c>
      <c r="C119" s="302">
        <f t="shared" si="1"/>
        <v>0</v>
      </c>
      <c r="D119" s="303"/>
      <c r="E119" s="303"/>
      <c r="F119" s="303"/>
      <c r="G119" s="303"/>
      <c r="H119" s="303"/>
      <c r="I119" s="303"/>
      <c r="J119" s="303"/>
      <c r="K119" s="303"/>
    </row>
    <row r="120" spans="1:11" ht="17.25" customHeight="1" x14ac:dyDescent="0.2">
      <c r="A120" s="300"/>
      <c r="B120" s="301" t="s">
        <v>410</v>
      </c>
      <c r="C120" s="302">
        <f t="shared" si="1"/>
        <v>0</v>
      </c>
      <c r="D120" s="303"/>
      <c r="E120" s="303"/>
      <c r="F120" s="303"/>
      <c r="G120" s="303"/>
      <c r="H120" s="303"/>
      <c r="I120" s="303"/>
      <c r="J120" s="303"/>
      <c r="K120" s="303"/>
    </row>
    <row r="121" spans="1:11" ht="17.25" customHeight="1" x14ac:dyDescent="0.2">
      <c r="A121" s="300"/>
      <c r="B121" s="301" t="s">
        <v>411</v>
      </c>
      <c r="C121" s="302">
        <f t="shared" si="1"/>
        <v>0</v>
      </c>
      <c r="D121" s="303"/>
      <c r="E121" s="303"/>
      <c r="F121" s="303"/>
      <c r="G121" s="303"/>
      <c r="H121" s="303"/>
      <c r="I121" s="303"/>
      <c r="J121" s="303"/>
      <c r="K121" s="303"/>
    </row>
    <row r="122" spans="1:11" ht="17.25" customHeight="1" x14ac:dyDescent="0.2">
      <c r="A122" s="300"/>
      <c r="B122" s="301" t="s">
        <v>412</v>
      </c>
      <c r="C122" s="302">
        <f t="shared" si="1"/>
        <v>0</v>
      </c>
      <c r="D122" s="303"/>
      <c r="E122" s="303"/>
      <c r="F122" s="303"/>
      <c r="G122" s="303"/>
      <c r="H122" s="303"/>
      <c r="I122" s="303"/>
      <c r="J122" s="303"/>
      <c r="K122" s="303"/>
    </row>
    <row r="123" spans="1:11" s="268" customFormat="1" ht="17.25" customHeight="1" x14ac:dyDescent="0.2">
      <c r="A123" s="300"/>
      <c r="B123" s="301" t="s">
        <v>413</v>
      </c>
      <c r="C123" s="302">
        <f t="shared" si="1"/>
        <v>0</v>
      </c>
      <c r="D123" s="303"/>
      <c r="E123" s="303"/>
      <c r="F123" s="303"/>
      <c r="G123" s="303"/>
      <c r="H123" s="303"/>
      <c r="I123" s="303"/>
      <c r="J123" s="303"/>
      <c r="K123" s="303"/>
    </row>
    <row r="124" spans="1:11" ht="17.25" customHeight="1" x14ac:dyDescent="0.2">
      <c r="A124" s="300"/>
      <c r="B124" s="301" t="s">
        <v>414</v>
      </c>
      <c r="C124" s="302">
        <f t="shared" si="1"/>
        <v>0</v>
      </c>
      <c r="D124" s="303"/>
      <c r="E124" s="303"/>
      <c r="F124" s="303"/>
      <c r="G124" s="303"/>
      <c r="H124" s="303"/>
      <c r="I124" s="303"/>
      <c r="J124" s="303"/>
      <c r="K124" s="303"/>
    </row>
    <row r="125" spans="1:11" ht="17.25" customHeight="1" x14ac:dyDescent="0.2">
      <c r="A125" s="300"/>
      <c r="B125" s="301" t="s">
        <v>415</v>
      </c>
      <c r="C125" s="302">
        <f t="shared" si="1"/>
        <v>0</v>
      </c>
      <c r="D125" s="303"/>
      <c r="E125" s="303"/>
      <c r="F125" s="303"/>
      <c r="G125" s="303"/>
      <c r="H125" s="303"/>
      <c r="I125" s="303"/>
      <c r="J125" s="303"/>
      <c r="K125" s="303"/>
    </row>
    <row r="126" spans="1:11" ht="17.25" customHeight="1" x14ac:dyDescent="0.2">
      <c r="A126" s="300"/>
      <c r="B126" s="301" t="s">
        <v>416</v>
      </c>
      <c r="C126" s="302">
        <f t="shared" si="1"/>
        <v>0</v>
      </c>
      <c r="D126" s="303"/>
      <c r="E126" s="303"/>
      <c r="F126" s="303"/>
      <c r="G126" s="303"/>
      <c r="H126" s="303"/>
      <c r="I126" s="303"/>
      <c r="J126" s="303"/>
      <c r="K126" s="303"/>
    </row>
    <row r="127" spans="1:11" ht="17.25" customHeight="1" x14ac:dyDescent="0.2">
      <c r="A127" s="300"/>
      <c r="B127" s="304" t="s">
        <v>417</v>
      </c>
      <c r="C127" s="302">
        <f t="shared" si="1"/>
        <v>0</v>
      </c>
      <c r="D127" s="303"/>
      <c r="E127" s="303"/>
      <c r="F127" s="303"/>
      <c r="G127" s="303"/>
      <c r="H127" s="303"/>
      <c r="I127" s="303"/>
      <c r="J127" s="303"/>
      <c r="K127" s="303"/>
    </row>
    <row r="128" spans="1:11" ht="17.25" customHeight="1" thickBot="1" x14ac:dyDescent="0.25">
      <c r="A128" s="305" t="s">
        <v>418</v>
      </c>
      <c r="B128" s="305"/>
      <c r="C128" s="306">
        <f t="shared" si="1"/>
        <v>0</v>
      </c>
      <c r="D128" s="306">
        <f>SUM(D8:D127)</f>
        <v>0</v>
      </c>
      <c r="E128" s="306">
        <f t="shared" ref="E128:K128" si="2">SUM(E8:E127)</f>
        <v>0</v>
      </c>
      <c r="F128" s="306">
        <f t="shared" si="2"/>
        <v>0</v>
      </c>
      <c r="G128" s="306">
        <f t="shared" si="2"/>
        <v>0</v>
      </c>
      <c r="H128" s="306">
        <f t="shared" si="2"/>
        <v>0</v>
      </c>
      <c r="I128" s="306">
        <f t="shared" si="2"/>
        <v>0</v>
      </c>
      <c r="J128" s="306">
        <f t="shared" si="2"/>
        <v>0</v>
      </c>
      <c r="K128" s="306">
        <f t="shared" si="2"/>
        <v>0</v>
      </c>
    </row>
    <row r="129" spans="1:11" s="268" customFormat="1" ht="12.75" thickTop="1" x14ac:dyDescent="0.2">
      <c r="A129" s="268" t="s">
        <v>419</v>
      </c>
    </row>
    <row r="130" spans="1:11" x14ac:dyDescent="0.2">
      <c r="A130" s="307"/>
      <c r="B130" s="307"/>
      <c r="C130" s="307"/>
      <c r="D130" s="307"/>
      <c r="E130" s="307"/>
      <c r="F130" s="307"/>
      <c r="G130" s="307"/>
      <c r="H130" s="307"/>
      <c r="I130" s="307"/>
      <c r="J130" s="307"/>
      <c r="K130" s="307"/>
    </row>
    <row r="131" spans="1:11" x14ac:dyDescent="0.2">
      <c r="A131" s="1210"/>
      <c r="B131" s="1210"/>
      <c r="C131" s="1210"/>
      <c r="D131" s="1210"/>
      <c r="E131" s="1210"/>
      <c r="F131" s="1210"/>
      <c r="G131" s="307"/>
      <c r="H131" s="307"/>
      <c r="I131" s="307"/>
      <c r="J131" s="307"/>
      <c r="K131" s="307"/>
    </row>
    <row r="132" spans="1:11" x14ac:dyDescent="0.2">
      <c r="A132" s="1210"/>
      <c r="B132" s="1210"/>
      <c r="C132" s="1210"/>
      <c r="D132" s="1210"/>
      <c r="E132" s="1210"/>
      <c r="F132" s="1210"/>
      <c r="G132" s="307"/>
      <c r="H132" s="307"/>
      <c r="I132" s="307"/>
      <c r="J132" s="307"/>
      <c r="K132" s="307"/>
    </row>
    <row r="133" spans="1:11" x14ac:dyDescent="0.2">
      <c r="A133" s="1210"/>
      <c r="B133" s="1210"/>
      <c r="C133" s="1210"/>
      <c r="D133" s="1210"/>
      <c r="E133" s="1210"/>
      <c r="F133" s="1210"/>
      <c r="G133" s="307"/>
      <c r="H133" s="307"/>
      <c r="I133" s="307"/>
      <c r="J133" s="307"/>
      <c r="K133" s="307"/>
    </row>
    <row r="134" spans="1:11" x14ac:dyDescent="0.2">
      <c r="A134" s="1210"/>
      <c r="B134" s="1210"/>
      <c r="C134" s="1210"/>
      <c r="D134" s="1210"/>
      <c r="E134" s="1210"/>
      <c r="F134" s="1210"/>
      <c r="G134" s="307"/>
      <c r="H134" s="307"/>
      <c r="I134" s="307"/>
      <c r="J134" s="307"/>
      <c r="K134" s="307"/>
    </row>
    <row r="135" spans="1:11" x14ac:dyDescent="0.2">
      <c r="A135" s="1210"/>
      <c r="B135" s="1210"/>
      <c r="C135" s="1210"/>
      <c r="D135" s="1210"/>
      <c r="E135" s="1210"/>
      <c r="F135" s="1210"/>
      <c r="G135" s="307"/>
      <c r="H135" s="307"/>
      <c r="I135" s="307"/>
      <c r="J135" s="307"/>
      <c r="K135" s="307"/>
    </row>
    <row r="136" spans="1:11" x14ac:dyDescent="0.2">
      <c r="A136" s="1210"/>
      <c r="B136" s="1210"/>
      <c r="C136" s="1210"/>
      <c r="D136" s="1210"/>
      <c r="E136" s="1210"/>
      <c r="F136" s="1210"/>
      <c r="G136" s="307"/>
      <c r="H136" s="307"/>
      <c r="I136" s="307"/>
      <c r="J136" s="307"/>
      <c r="K136" s="307"/>
    </row>
    <row r="137" spans="1:11" x14ac:dyDescent="0.2">
      <c r="A137" s="1210"/>
      <c r="B137" s="1210"/>
      <c r="C137" s="1210"/>
      <c r="D137" s="1210"/>
      <c r="E137" s="1210"/>
      <c r="F137" s="1210"/>
      <c r="G137" s="307"/>
      <c r="H137" s="307"/>
      <c r="I137" s="307"/>
      <c r="J137" s="307"/>
      <c r="K137" s="307"/>
    </row>
    <row r="138" spans="1:11" x14ac:dyDescent="0.2">
      <c r="A138" s="1210"/>
      <c r="B138" s="1210"/>
      <c r="C138" s="1210"/>
      <c r="D138" s="1210"/>
      <c r="E138" s="1210"/>
      <c r="F138" s="1210"/>
    </row>
    <row r="139" spans="1:11" x14ac:dyDescent="0.2">
      <c r="A139" s="1210"/>
      <c r="B139" s="1210"/>
      <c r="C139" s="1210"/>
      <c r="D139" s="1210"/>
      <c r="E139" s="1210"/>
      <c r="F139" s="1210"/>
    </row>
    <row r="140" spans="1:11" x14ac:dyDescent="0.2">
      <c r="A140" s="1210"/>
      <c r="B140" s="1210"/>
      <c r="C140" s="1210"/>
      <c r="D140" s="1210"/>
      <c r="E140" s="1210"/>
      <c r="F140" s="1210"/>
    </row>
  </sheetData>
  <sheetProtection algorithmName="SHA-512" hashValue="EL4AhvxgfDVgwsKYE9rVK87Y7yAOYwiNXX0BMmtacROiS1CuPWhXHZJKmNBlDiA0lCXHWdJiv0VC8U1kGQh0hA==" saltValue="zsz48nAHjJkIntThU19Qqw==" spinCount="100000" sheet="1" objects="1" scenarios="1"/>
  <mergeCells count="10">
    <mergeCell ref="A137:F137"/>
    <mergeCell ref="A138:F138"/>
    <mergeCell ref="A139:F139"/>
    <mergeCell ref="A140:F140"/>
    <mergeCell ref="A131:F131"/>
    <mergeCell ref="A132:F132"/>
    <mergeCell ref="A133:F133"/>
    <mergeCell ref="A134:F134"/>
    <mergeCell ref="A135:F135"/>
    <mergeCell ref="A136:F136"/>
  </mergeCells>
  <pageMargins left="0.75" right="0.5" top="1" bottom="1" header="0.5" footer="0.5"/>
  <pageSetup scale="69" fitToWidth="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7317F-65AA-4562-9AC2-AD1EE28C4468}">
  <sheetPr>
    <pageSetUpPr fitToPage="1"/>
  </sheetPr>
  <dimension ref="A1:G41"/>
  <sheetViews>
    <sheetView zoomScaleNormal="100" workbookViewId="0"/>
  </sheetViews>
  <sheetFormatPr defaultColWidth="8.88671875" defaultRowHeight="15" x14ac:dyDescent="0.2"/>
  <cols>
    <col min="1" max="1" width="20.88671875" style="3" customWidth="1"/>
    <col min="2" max="2" width="19.77734375" style="3" customWidth="1"/>
    <col min="3" max="5" width="10.77734375" style="3" customWidth="1"/>
    <col min="6" max="6" width="13.77734375" style="3" customWidth="1"/>
    <col min="7" max="16384" width="8.88671875" style="3"/>
  </cols>
  <sheetData>
    <row r="1" spans="1:7" ht="15.75" customHeight="1" x14ac:dyDescent="0.25">
      <c r="A1" s="1" t="s">
        <v>420</v>
      </c>
      <c r="B1" s="2"/>
      <c r="C1" s="2"/>
      <c r="D1" s="2"/>
      <c r="E1" s="2"/>
      <c r="F1" s="2"/>
    </row>
    <row r="2" spans="1:7" ht="15.75" customHeight="1" x14ac:dyDescent="0.25">
      <c r="A2" s="1" t="s">
        <v>421</v>
      </c>
      <c r="B2" s="2"/>
      <c r="C2" s="2"/>
      <c r="D2" s="2"/>
      <c r="E2" s="2"/>
      <c r="F2" s="2"/>
    </row>
    <row r="3" spans="1:7" s="4" customFormat="1" ht="12.75" x14ac:dyDescent="0.2">
      <c r="A3" s="4" t="s">
        <v>93</v>
      </c>
      <c r="C3" s="67" t="s">
        <v>1</v>
      </c>
      <c r="D3" s="68"/>
      <c r="E3" s="68"/>
      <c r="F3" s="69"/>
    </row>
    <row r="4" spans="1:7" s="4" customFormat="1" ht="12.75" x14ac:dyDescent="0.2">
      <c r="A4" s="4" t="s">
        <v>959</v>
      </c>
      <c r="C4" s="70">
        <f>+'Sch A'!$A$7</f>
        <v>0</v>
      </c>
      <c r="D4" s="71"/>
      <c r="E4" s="71"/>
      <c r="F4" s="72"/>
    </row>
    <row r="5" spans="1:7" s="4" customFormat="1" ht="12.75" x14ac:dyDescent="0.2">
      <c r="C5" s="73" t="s">
        <v>2</v>
      </c>
      <c r="F5" s="74"/>
    </row>
    <row r="6" spans="1:7" s="4" customFormat="1" ht="12.75" x14ac:dyDescent="0.2">
      <c r="C6" s="75" t="s">
        <v>3</v>
      </c>
      <c r="D6" s="76">
        <f>+'Sch A'!$E$13</f>
        <v>0</v>
      </c>
      <c r="E6" s="75" t="s">
        <v>4</v>
      </c>
      <c r="F6" s="76">
        <f>+'Sch A'!$H$13</f>
        <v>0</v>
      </c>
    </row>
    <row r="7" spans="1:7" s="77" customFormat="1" x14ac:dyDescent="0.2">
      <c r="A7" s="308"/>
      <c r="D7" s="309"/>
      <c r="E7" s="309"/>
      <c r="F7" s="309"/>
      <c r="G7" s="3"/>
    </row>
    <row r="8" spans="1:7" s="77" customFormat="1" x14ac:dyDescent="0.2">
      <c r="A8" s="310" t="s">
        <v>422</v>
      </c>
      <c r="B8" s="311"/>
      <c r="C8" s="311"/>
      <c r="D8" s="311"/>
      <c r="E8" s="311"/>
      <c r="F8" s="312"/>
    </row>
    <row r="9" spans="1:7" s="77" customFormat="1" x14ac:dyDescent="0.2">
      <c r="A9" s="313"/>
      <c r="B9" s="314"/>
      <c r="C9" s="315"/>
      <c r="D9" s="315"/>
      <c r="E9" s="315"/>
      <c r="F9" s="316" t="s">
        <v>423</v>
      </c>
    </row>
    <row r="10" spans="1:7" s="77" customFormat="1" ht="18" customHeight="1" x14ac:dyDescent="0.2">
      <c r="A10" s="283" t="s">
        <v>929</v>
      </c>
      <c r="B10" s="311"/>
      <c r="C10" s="311"/>
      <c r="D10" s="311"/>
      <c r="E10" s="311"/>
      <c r="F10" s="317">
        <f>+'Sch C-4'!C51</f>
        <v>0</v>
      </c>
    </row>
    <row r="11" spans="1:7" s="77" customFormat="1" ht="25.5" x14ac:dyDescent="0.2">
      <c r="A11" s="148" t="s">
        <v>927</v>
      </c>
      <c r="B11" s="318"/>
      <c r="C11" s="319"/>
      <c r="D11" s="4"/>
      <c r="E11" s="417" t="s">
        <v>926</v>
      </c>
      <c r="F11" s="320"/>
    </row>
    <row r="12" spans="1:7" s="77" customFormat="1" ht="18" customHeight="1" x14ac:dyDescent="0.2">
      <c r="A12" s="321"/>
      <c r="B12" s="322"/>
      <c r="C12" s="322"/>
      <c r="D12" s="323"/>
      <c r="E12" s="324"/>
      <c r="F12" s="325"/>
      <c r="G12" s="3"/>
    </row>
    <row r="13" spans="1:7" s="77" customFormat="1" ht="18" customHeight="1" x14ac:dyDescent="0.2">
      <c r="A13" s="321"/>
      <c r="B13" s="322"/>
      <c r="C13" s="322"/>
      <c r="D13" s="323"/>
      <c r="E13" s="324"/>
      <c r="F13" s="325"/>
    </row>
    <row r="14" spans="1:7" s="77" customFormat="1" ht="18" customHeight="1" x14ac:dyDescent="0.2">
      <c r="A14" s="321"/>
      <c r="B14" s="322"/>
      <c r="C14" s="322"/>
      <c r="D14" s="323"/>
      <c r="E14" s="324"/>
      <c r="F14" s="325"/>
    </row>
    <row r="15" spans="1:7" s="77" customFormat="1" ht="18" customHeight="1" x14ac:dyDescent="0.2">
      <c r="A15" s="321"/>
      <c r="B15" s="322"/>
      <c r="C15" s="322"/>
      <c r="D15" s="323"/>
      <c r="E15" s="324"/>
      <c r="F15" s="325"/>
    </row>
    <row r="16" spans="1:7" s="77" customFormat="1" ht="18" customHeight="1" x14ac:dyDescent="0.2">
      <c r="A16" s="321"/>
      <c r="B16" s="322"/>
      <c r="C16" s="322"/>
      <c r="D16" s="323"/>
      <c r="E16" s="324"/>
      <c r="F16" s="325"/>
    </row>
    <row r="17" spans="1:6" s="77" customFormat="1" ht="18" customHeight="1" x14ac:dyDescent="0.2">
      <c r="A17" s="321"/>
      <c r="B17" s="322"/>
      <c r="C17" s="322"/>
      <c r="D17" s="323"/>
      <c r="E17" s="324"/>
      <c r="F17" s="325"/>
    </row>
    <row r="18" spans="1:6" s="77" customFormat="1" ht="18" customHeight="1" x14ac:dyDescent="0.2">
      <c r="A18" s="321"/>
      <c r="B18" s="322"/>
      <c r="C18" s="322"/>
      <c r="D18" s="323"/>
      <c r="E18" s="324"/>
      <c r="F18" s="325"/>
    </row>
    <row r="19" spans="1:6" s="77" customFormat="1" ht="18" customHeight="1" x14ac:dyDescent="0.2">
      <c r="A19" s="321"/>
      <c r="B19" s="322"/>
      <c r="C19" s="322"/>
      <c r="D19" s="323"/>
      <c r="E19" s="324"/>
      <c r="F19" s="325"/>
    </row>
    <row r="20" spans="1:6" s="77" customFormat="1" ht="18" customHeight="1" x14ac:dyDescent="0.2">
      <c r="A20" s="321"/>
      <c r="B20" s="322"/>
      <c r="C20" s="322"/>
      <c r="D20" s="323"/>
      <c r="E20" s="324"/>
      <c r="F20" s="325"/>
    </row>
    <row r="21" spans="1:6" s="77" customFormat="1" ht="18" customHeight="1" x14ac:dyDescent="0.2">
      <c r="A21" s="321"/>
      <c r="B21" s="322"/>
      <c r="C21" s="322"/>
      <c r="D21" s="323"/>
      <c r="E21" s="324"/>
      <c r="F21" s="325"/>
    </row>
    <row r="22" spans="1:6" s="77" customFormat="1" ht="18" customHeight="1" x14ac:dyDescent="0.2">
      <c r="A22" s="321"/>
      <c r="B22" s="322"/>
      <c r="C22" s="322"/>
      <c r="D22" s="323"/>
      <c r="E22" s="324"/>
      <c r="F22" s="325"/>
    </row>
    <row r="23" spans="1:6" s="77" customFormat="1" ht="18" customHeight="1" x14ac:dyDescent="0.2">
      <c r="A23" s="321"/>
      <c r="B23" s="322"/>
      <c r="C23" s="322"/>
      <c r="D23" s="323"/>
      <c r="E23" s="324"/>
      <c r="F23" s="325"/>
    </row>
    <row r="24" spans="1:6" s="77" customFormat="1" ht="18" customHeight="1" x14ac:dyDescent="0.2">
      <c r="A24" s="321"/>
      <c r="B24" s="322"/>
      <c r="C24" s="322"/>
      <c r="D24" s="323"/>
      <c r="E24" s="324"/>
      <c r="F24" s="325"/>
    </row>
    <row r="25" spans="1:6" s="77" customFormat="1" ht="18" customHeight="1" x14ac:dyDescent="0.2">
      <c r="A25" s="321"/>
      <c r="B25" s="322"/>
      <c r="C25" s="322"/>
      <c r="D25" s="323"/>
      <c r="E25" s="324"/>
      <c r="F25" s="325"/>
    </row>
    <row r="26" spans="1:6" s="77" customFormat="1" ht="18" customHeight="1" x14ac:dyDescent="0.2">
      <c r="A26" s="321"/>
      <c r="B26" s="322"/>
      <c r="C26" s="322"/>
      <c r="D26" s="323"/>
      <c r="E26" s="324"/>
      <c r="F26" s="325"/>
    </row>
    <row r="27" spans="1:6" s="77" customFormat="1" ht="18" customHeight="1" x14ac:dyDescent="0.2">
      <c r="A27" s="321"/>
      <c r="B27" s="322"/>
      <c r="C27" s="322"/>
      <c r="D27" s="323"/>
      <c r="E27" s="324"/>
      <c r="F27" s="325"/>
    </row>
    <row r="28" spans="1:6" s="77" customFormat="1" ht="18" customHeight="1" x14ac:dyDescent="0.2">
      <c r="A28" s="321"/>
      <c r="B28" s="322"/>
      <c r="C28" s="322"/>
      <c r="D28" s="323"/>
      <c r="E28" s="324"/>
      <c r="F28" s="325"/>
    </row>
    <row r="29" spans="1:6" s="77" customFormat="1" ht="18" customHeight="1" x14ac:dyDescent="0.2">
      <c r="A29" s="321"/>
      <c r="B29" s="322"/>
      <c r="C29" s="322"/>
      <c r="D29" s="323"/>
      <c r="E29" s="324"/>
      <c r="F29" s="325"/>
    </row>
    <row r="30" spans="1:6" s="77" customFormat="1" ht="18" customHeight="1" x14ac:dyDescent="0.2">
      <c r="A30" s="321"/>
      <c r="B30" s="322"/>
      <c r="C30" s="322"/>
      <c r="D30" s="323"/>
      <c r="E30" s="324"/>
      <c r="F30" s="325"/>
    </row>
    <row r="31" spans="1:6" s="77" customFormat="1" ht="18" customHeight="1" x14ac:dyDescent="0.2">
      <c r="A31" s="321"/>
      <c r="B31" s="322"/>
      <c r="C31" s="322"/>
      <c r="D31" s="323"/>
      <c r="E31" s="324"/>
      <c r="F31" s="325"/>
    </row>
    <row r="32" spans="1:6" s="77" customFormat="1" ht="18" customHeight="1" x14ac:dyDescent="0.2">
      <c r="A32" s="321"/>
      <c r="B32" s="322"/>
      <c r="C32" s="322"/>
      <c r="D32" s="323"/>
      <c r="E32" s="324"/>
      <c r="F32" s="325"/>
    </row>
    <row r="33" spans="1:6" s="77" customFormat="1" ht="18" customHeight="1" x14ac:dyDescent="0.2">
      <c r="A33" s="321"/>
      <c r="B33" s="322"/>
      <c r="C33" s="322"/>
      <c r="D33" s="323"/>
      <c r="E33" s="324"/>
      <c r="F33" s="325"/>
    </row>
    <row r="34" spans="1:6" s="77" customFormat="1" ht="18" customHeight="1" x14ac:dyDescent="0.2">
      <c r="A34" s="321"/>
      <c r="B34" s="322"/>
      <c r="C34" s="322"/>
      <c r="D34" s="323"/>
      <c r="E34" s="324"/>
      <c r="F34" s="325"/>
    </row>
    <row r="35" spans="1:6" s="77" customFormat="1" ht="18" customHeight="1" x14ac:dyDescent="0.2">
      <c r="A35" s="321"/>
      <c r="B35" s="322"/>
      <c r="C35" s="322"/>
      <c r="D35" s="323"/>
      <c r="E35" s="324"/>
      <c r="F35" s="325"/>
    </row>
    <row r="36" spans="1:6" s="77" customFormat="1" ht="18" customHeight="1" x14ac:dyDescent="0.2">
      <c r="A36" s="321"/>
      <c r="B36" s="322"/>
      <c r="C36" s="322"/>
      <c r="D36" s="323"/>
      <c r="E36" s="324"/>
      <c r="F36" s="325"/>
    </row>
    <row r="37" spans="1:6" s="77" customFormat="1" ht="18" customHeight="1" x14ac:dyDescent="0.2">
      <c r="A37" s="321"/>
      <c r="B37" s="322"/>
      <c r="C37" s="322"/>
      <c r="D37" s="323"/>
      <c r="E37" s="324"/>
      <c r="F37" s="325"/>
    </row>
    <row r="38" spans="1:6" s="77" customFormat="1" ht="18" customHeight="1" x14ac:dyDescent="0.2">
      <c r="A38" s="321"/>
      <c r="B38" s="322"/>
      <c r="C38" s="322"/>
      <c r="D38" s="323"/>
      <c r="E38" s="324"/>
      <c r="F38" s="325"/>
    </row>
    <row r="39" spans="1:6" s="77" customFormat="1" ht="18" customHeight="1" x14ac:dyDescent="0.2">
      <c r="A39" s="321"/>
      <c r="B39" s="322"/>
      <c r="C39" s="322"/>
      <c r="D39" s="323"/>
      <c r="E39" s="324"/>
      <c r="F39" s="325"/>
    </row>
    <row r="40" spans="1:6" s="326" customFormat="1" ht="18" customHeight="1" thickBot="1" x14ac:dyDescent="0.25">
      <c r="A40" s="62"/>
      <c r="B40" s="62"/>
      <c r="C40" s="62"/>
      <c r="E40" s="327" t="s">
        <v>424</v>
      </c>
      <c r="F40" s="276">
        <f>SUM(F10:F39)</f>
        <v>0</v>
      </c>
    </row>
    <row r="41" spans="1:6" ht="15.75" thickTop="1" x14ac:dyDescent="0.2"/>
  </sheetData>
  <sheetProtection algorithmName="SHA-512" hashValue="5vVd+5qFXss2GSlSGchUAC/7cTtEE/vzhfN82ccOmunw7g4OKftny1sFP3hxQsU/vafyKKQoEvZ2VSXsQCa/fQ==" saltValue="g4QR2rnATDgXBy3SlSI/3w==" spinCount="100000" sheet="1" objects="1" scenarios="1"/>
  <pageMargins left="0.75" right="0.75" top="1" bottom="1" header="0.5" footer="0.5"/>
  <pageSetup scale="8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E9D8-BE13-4AFF-8F02-6020B7F62BEA}">
  <sheetPr>
    <pageSetUpPr fitToPage="1"/>
  </sheetPr>
  <dimension ref="A1:L33"/>
  <sheetViews>
    <sheetView zoomScaleNormal="100" workbookViewId="0"/>
  </sheetViews>
  <sheetFormatPr defaultColWidth="8.88671875" defaultRowHeight="15" x14ac:dyDescent="0.2"/>
  <cols>
    <col min="1" max="1" width="16.33203125" style="3" customWidth="1"/>
    <col min="2" max="2" width="4.6640625" style="3" customWidth="1"/>
    <col min="3" max="3" width="11.77734375" style="3" customWidth="1"/>
    <col min="4" max="4" width="12.109375" style="3" customWidth="1"/>
    <col min="5" max="12" width="11.6640625" style="3" customWidth="1"/>
    <col min="13" max="16384" width="8.88671875" style="3"/>
  </cols>
  <sheetData>
    <row r="1" spans="1:12" ht="15.75" customHeight="1" x14ac:dyDescent="0.25">
      <c r="A1" s="1" t="s">
        <v>425</v>
      </c>
      <c r="B1" s="2"/>
      <c r="C1" s="2"/>
      <c r="D1" s="2"/>
      <c r="E1" s="2"/>
      <c r="F1" s="2"/>
      <c r="G1" s="2"/>
      <c r="H1" s="2"/>
      <c r="I1" s="2"/>
    </row>
    <row r="2" spans="1:12" s="4" customFormat="1" ht="12.75" x14ac:dyDescent="0.2">
      <c r="A2" s="4" t="s">
        <v>93</v>
      </c>
      <c r="I2" s="67" t="s">
        <v>1</v>
      </c>
      <c r="J2" s="68"/>
      <c r="K2" s="68"/>
      <c r="L2" s="69"/>
    </row>
    <row r="3" spans="1:12" s="4" customFormat="1" ht="12.75" x14ac:dyDescent="0.2">
      <c r="A3" s="4" t="s">
        <v>959</v>
      </c>
      <c r="I3" s="70">
        <f>+'Sch A'!$A$7</f>
        <v>0</v>
      </c>
      <c r="J3" s="71"/>
      <c r="K3" s="71"/>
      <c r="L3" s="72"/>
    </row>
    <row r="4" spans="1:12" ht="14.1" customHeight="1" x14ac:dyDescent="0.25">
      <c r="A4" s="294"/>
      <c r="I4" s="73" t="s">
        <v>2</v>
      </c>
      <c r="K4" s="4"/>
      <c r="L4" s="74"/>
    </row>
    <row r="5" spans="1:12" ht="14.1" customHeight="1" x14ac:dyDescent="0.2">
      <c r="A5" s="328"/>
      <c r="I5" s="75" t="s">
        <v>3</v>
      </c>
      <c r="J5" s="76">
        <f>+'Sch A'!$E$13</f>
        <v>0</v>
      </c>
      <c r="K5" s="75" t="s">
        <v>4</v>
      </c>
      <c r="L5" s="76">
        <f>+'Sch A'!$H$13</f>
        <v>0</v>
      </c>
    </row>
    <row r="6" spans="1:12" ht="14.1" customHeight="1" x14ac:dyDescent="0.2"/>
    <row r="7" spans="1:12" s="268" customFormat="1" ht="25.5" x14ac:dyDescent="0.2">
      <c r="A7" s="1213" t="s">
        <v>622</v>
      </c>
      <c r="B7" s="1214"/>
      <c r="C7" s="20" t="s">
        <v>926</v>
      </c>
      <c r="D7" s="298" t="s">
        <v>925</v>
      </c>
      <c r="E7" s="974" t="s">
        <v>132</v>
      </c>
      <c r="F7" s="20" t="s">
        <v>136</v>
      </c>
      <c r="G7" s="975" t="s">
        <v>137</v>
      </c>
      <c r="H7" s="298" t="s">
        <v>138</v>
      </c>
      <c r="I7" s="298" t="s">
        <v>139</v>
      </c>
      <c r="J7" s="298" t="s">
        <v>887</v>
      </c>
      <c r="K7" s="298" t="s">
        <v>125</v>
      </c>
      <c r="L7" s="299" t="s">
        <v>147</v>
      </c>
    </row>
    <row r="8" spans="1:12" s="333" customFormat="1" ht="18" customHeight="1" x14ac:dyDescent="0.2">
      <c r="A8" s="1211" t="s">
        <v>426</v>
      </c>
      <c r="B8" s="1212"/>
      <c r="C8" s="329"/>
      <c r="D8" s="330">
        <f>SUM(E8:L8)</f>
        <v>0</v>
      </c>
      <c r="E8" s="331"/>
      <c r="F8" s="325"/>
      <c r="G8" s="331"/>
      <c r="H8" s="325"/>
      <c r="I8" s="332"/>
      <c r="J8" s="332"/>
      <c r="K8" s="332"/>
      <c r="L8" s="332"/>
    </row>
    <row r="9" spans="1:12" s="333" customFormat="1" ht="18" customHeight="1" x14ac:dyDescent="0.2">
      <c r="A9" s="1211" t="s">
        <v>427</v>
      </c>
      <c r="B9" s="1212"/>
      <c r="C9" s="329"/>
      <c r="D9" s="330">
        <f t="shared" ref="D9:D31" si="0">SUM(E9:L9)</f>
        <v>0</v>
      </c>
      <c r="E9" s="331"/>
      <c r="F9" s="325"/>
      <c r="G9" s="331"/>
      <c r="H9" s="325"/>
      <c r="I9" s="332"/>
      <c r="J9" s="332"/>
      <c r="K9" s="332"/>
      <c r="L9" s="332"/>
    </row>
    <row r="10" spans="1:12" s="333" customFormat="1" ht="18" customHeight="1" x14ac:dyDescent="0.2">
      <c r="A10" s="1211" t="s">
        <v>428</v>
      </c>
      <c r="B10" s="1212"/>
      <c r="C10" s="329"/>
      <c r="D10" s="330">
        <f t="shared" si="0"/>
        <v>0</v>
      </c>
      <c r="E10" s="331"/>
      <c r="F10" s="325"/>
      <c r="G10" s="331"/>
      <c r="H10" s="325"/>
      <c r="I10" s="332"/>
      <c r="J10" s="332"/>
      <c r="K10" s="332"/>
      <c r="L10" s="332"/>
    </row>
    <row r="11" spans="1:12" s="333" customFormat="1" ht="18" customHeight="1" x14ac:dyDescent="0.2">
      <c r="A11" s="1211" t="s">
        <v>429</v>
      </c>
      <c r="B11" s="1212"/>
      <c r="C11" s="329"/>
      <c r="D11" s="330">
        <f t="shared" si="0"/>
        <v>0</v>
      </c>
      <c r="E11" s="331"/>
      <c r="F11" s="325"/>
      <c r="G11" s="331"/>
      <c r="H11" s="325"/>
      <c r="I11" s="332"/>
      <c r="J11" s="332"/>
      <c r="K11" s="332"/>
      <c r="L11" s="332"/>
    </row>
    <row r="12" spans="1:12" s="333" customFormat="1" ht="18" customHeight="1" x14ac:dyDescent="0.2">
      <c r="A12" s="1211" t="s">
        <v>430</v>
      </c>
      <c r="B12" s="1212"/>
      <c r="C12" s="329"/>
      <c r="D12" s="330">
        <f t="shared" si="0"/>
        <v>0</v>
      </c>
      <c r="E12" s="331"/>
      <c r="F12" s="325"/>
      <c r="G12" s="331"/>
      <c r="H12" s="325"/>
      <c r="I12" s="332"/>
      <c r="J12" s="332"/>
      <c r="K12" s="332"/>
      <c r="L12" s="332"/>
    </row>
    <row r="13" spans="1:12" s="333" customFormat="1" ht="18" customHeight="1" x14ac:dyDescent="0.2">
      <c r="A13" s="1211" t="s">
        <v>431</v>
      </c>
      <c r="B13" s="1212"/>
      <c r="C13" s="329"/>
      <c r="D13" s="330">
        <f t="shared" si="0"/>
        <v>0</v>
      </c>
      <c r="E13" s="331"/>
      <c r="F13" s="325"/>
      <c r="G13" s="331"/>
      <c r="H13" s="325"/>
      <c r="I13" s="332"/>
      <c r="J13" s="332"/>
      <c r="K13" s="332"/>
      <c r="L13" s="332"/>
    </row>
    <row r="14" spans="1:12" s="333" customFormat="1" ht="18" customHeight="1" x14ac:dyDescent="0.2">
      <c r="A14" s="1211" t="s">
        <v>432</v>
      </c>
      <c r="B14" s="1212"/>
      <c r="C14" s="329"/>
      <c r="D14" s="330">
        <f t="shared" si="0"/>
        <v>0</v>
      </c>
      <c r="E14" s="331"/>
      <c r="F14" s="325"/>
      <c r="G14" s="331"/>
      <c r="H14" s="325"/>
      <c r="I14" s="332"/>
      <c r="J14" s="332"/>
      <c r="K14" s="332"/>
      <c r="L14" s="332"/>
    </row>
    <row r="15" spans="1:12" s="333" customFormat="1" ht="18" customHeight="1" x14ac:dyDescent="0.2">
      <c r="A15" s="1211" t="s">
        <v>433</v>
      </c>
      <c r="B15" s="1212"/>
      <c r="C15" s="329"/>
      <c r="D15" s="330">
        <f t="shared" si="0"/>
        <v>0</v>
      </c>
      <c r="E15" s="331"/>
      <c r="F15" s="325"/>
      <c r="G15" s="331"/>
      <c r="H15" s="325"/>
      <c r="I15" s="332"/>
      <c r="J15" s="332"/>
      <c r="K15" s="332"/>
      <c r="L15" s="332"/>
    </row>
    <row r="16" spans="1:12" s="333" customFormat="1" ht="18" customHeight="1" x14ac:dyDescent="0.2">
      <c r="A16" s="1211" t="s">
        <v>434</v>
      </c>
      <c r="B16" s="1212"/>
      <c r="C16" s="329"/>
      <c r="D16" s="330">
        <f t="shared" si="0"/>
        <v>0</v>
      </c>
      <c r="E16" s="331"/>
      <c r="F16" s="325"/>
      <c r="G16" s="331"/>
      <c r="H16" s="325"/>
      <c r="I16" s="332"/>
      <c r="J16" s="332"/>
      <c r="K16" s="332"/>
      <c r="L16" s="332"/>
    </row>
    <row r="17" spans="1:12" s="333" customFormat="1" ht="18" customHeight="1" x14ac:dyDescent="0.2">
      <c r="A17" s="1211" t="s">
        <v>435</v>
      </c>
      <c r="B17" s="1212"/>
      <c r="C17" s="329"/>
      <c r="D17" s="330">
        <f t="shared" si="0"/>
        <v>0</v>
      </c>
      <c r="E17" s="331"/>
      <c r="F17" s="325"/>
      <c r="G17" s="331"/>
      <c r="H17" s="325"/>
      <c r="I17" s="332"/>
      <c r="J17" s="332"/>
      <c r="K17" s="332"/>
      <c r="L17" s="332"/>
    </row>
    <row r="18" spans="1:12" s="333" customFormat="1" ht="18" customHeight="1" x14ac:dyDescent="0.2">
      <c r="A18" s="1211" t="s">
        <v>436</v>
      </c>
      <c r="B18" s="1212"/>
      <c r="C18" s="329"/>
      <c r="D18" s="330">
        <f t="shared" si="0"/>
        <v>0</v>
      </c>
      <c r="E18" s="331"/>
      <c r="F18" s="325"/>
      <c r="G18" s="331"/>
      <c r="H18" s="325"/>
      <c r="I18" s="332"/>
      <c r="J18" s="332"/>
      <c r="K18" s="332"/>
      <c r="L18" s="332"/>
    </row>
    <row r="19" spans="1:12" s="333" customFormat="1" ht="18" customHeight="1" x14ac:dyDescent="0.2">
      <c r="A19" s="1211" t="s">
        <v>437</v>
      </c>
      <c r="B19" s="1212"/>
      <c r="C19" s="329"/>
      <c r="D19" s="330">
        <f t="shared" si="0"/>
        <v>0</v>
      </c>
      <c r="E19" s="331"/>
      <c r="F19" s="325"/>
      <c r="G19" s="331"/>
      <c r="H19" s="325"/>
      <c r="I19" s="332"/>
      <c r="J19" s="332"/>
      <c r="K19" s="332"/>
      <c r="L19" s="332"/>
    </row>
    <row r="20" spans="1:12" s="333" customFormat="1" ht="18" customHeight="1" x14ac:dyDescent="0.2">
      <c r="A20" s="1211" t="s">
        <v>438</v>
      </c>
      <c r="B20" s="1212"/>
      <c r="C20" s="329"/>
      <c r="D20" s="330">
        <f t="shared" si="0"/>
        <v>0</v>
      </c>
      <c r="E20" s="331"/>
      <c r="F20" s="325"/>
      <c r="G20" s="331"/>
      <c r="H20" s="325"/>
      <c r="I20" s="332"/>
      <c r="J20" s="332"/>
      <c r="K20" s="332"/>
      <c r="L20" s="332"/>
    </row>
    <row r="21" spans="1:12" s="333" customFormat="1" ht="18" customHeight="1" x14ac:dyDescent="0.2">
      <c r="A21" s="1211" t="s">
        <v>439</v>
      </c>
      <c r="B21" s="1212"/>
      <c r="C21" s="329"/>
      <c r="D21" s="330">
        <f t="shared" si="0"/>
        <v>0</v>
      </c>
      <c r="E21" s="331"/>
      <c r="F21" s="325"/>
      <c r="G21" s="331"/>
      <c r="H21" s="325"/>
      <c r="I21" s="332"/>
      <c r="J21" s="332"/>
      <c r="K21" s="332"/>
      <c r="L21" s="332"/>
    </row>
    <row r="22" spans="1:12" s="333" customFormat="1" ht="18" customHeight="1" x14ac:dyDescent="0.2">
      <c r="A22" s="1211" t="s">
        <v>440</v>
      </c>
      <c r="B22" s="1212"/>
      <c r="C22" s="329"/>
      <c r="D22" s="330">
        <f t="shared" si="0"/>
        <v>0</v>
      </c>
      <c r="E22" s="331"/>
      <c r="F22" s="325"/>
      <c r="G22" s="331"/>
      <c r="H22" s="325"/>
      <c r="I22" s="332"/>
      <c r="J22" s="332"/>
      <c r="K22" s="332"/>
      <c r="L22" s="332"/>
    </row>
    <row r="23" spans="1:12" s="333" customFormat="1" ht="18" customHeight="1" x14ac:dyDescent="0.2">
      <c r="A23" s="1211" t="s">
        <v>441</v>
      </c>
      <c r="B23" s="1212"/>
      <c r="C23" s="329"/>
      <c r="D23" s="330">
        <f t="shared" si="0"/>
        <v>0</v>
      </c>
      <c r="E23" s="331"/>
      <c r="F23" s="325"/>
      <c r="G23" s="331"/>
      <c r="H23" s="325"/>
      <c r="I23" s="332"/>
      <c r="J23" s="332"/>
      <c r="K23" s="332"/>
      <c r="L23" s="332"/>
    </row>
    <row r="24" spans="1:12" s="333" customFormat="1" ht="18" customHeight="1" x14ac:dyDescent="0.2">
      <c r="A24" s="1211" t="s">
        <v>442</v>
      </c>
      <c r="B24" s="1212"/>
      <c r="C24" s="329"/>
      <c r="D24" s="330">
        <f t="shared" si="0"/>
        <v>0</v>
      </c>
      <c r="E24" s="331"/>
      <c r="F24" s="325"/>
      <c r="G24" s="331"/>
      <c r="H24" s="325"/>
      <c r="I24" s="332"/>
      <c r="J24" s="332"/>
      <c r="K24" s="332"/>
      <c r="L24" s="332"/>
    </row>
    <row r="25" spans="1:12" s="333" customFormat="1" ht="18" customHeight="1" x14ac:dyDescent="0.2">
      <c r="A25" s="1211" t="s">
        <v>443</v>
      </c>
      <c r="B25" s="1212"/>
      <c r="C25" s="329"/>
      <c r="D25" s="330">
        <f t="shared" si="0"/>
        <v>0</v>
      </c>
      <c r="E25" s="331"/>
      <c r="F25" s="325"/>
      <c r="G25" s="331"/>
      <c r="H25" s="325"/>
      <c r="I25" s="332"/>
      <c r="J25" s="332"/>
      <c r="K25" s="332"/>
      <c r="L25" s="332"/>
    </row>
    <row r="26" spans="1:12" s="333" customFormat="1" ht="18" customHeight="1" x14ac:dyDescent="0.2">
      <c r="A26" s="1215"/>
      <c r="B26" s="1216"/>
      <c r="C26" s="329"/>
      <c r="D26" s="330">
        <f t="shared" si="0"/>
        <v>0</v>
      </c>
      <c r="E26" s="331"/>
      <c r="F26" s="325"/>
      <c r="G26" s="331"/>
      <c r="H26" s="325"/>
      <c r="I26" s="332"/>
      <c r="J26" s="332"/>
      <c r="K26" s="332"/>
      <c r="L26" s="332"/>
    </row>
    <row r="27" spans="1:12" s="333" customFormat="1" ht="18" customHeight="1" x14ac:dyDescent="0.2">
      <c r="A27" s="1215"/>
      <c r="B27" s="1216"/>
      <c r="C27" s="329"/>
      <c r="D27" s="330">
        <f t="shared" si="0"/>
        <v>0</v>
      </c>
      <c r="E27" s="331"/>
      <c r="F27" s="325"/>
      <c r="G27" s="331"/>
      <c r="H27" s="325"/>
      <c r="I27" s="332"/>
      <c r="J27" s="332"/>
      <c r="K27" s="332"/>
      <c r="L27" s="332"/>
    </row>
    <row r="28" spans="1:12" s="333" customFormat="1" ht="18" customHeight="1" x14ac:dyDescent="0.2">
      <c r="A28" s="1215"/>
      <c r="B28" s="1216"/>
      <c r="C28" s="329"/>
      <c r="D28" s="330">
        <f t="shared" si="0"/>
        <v>0</v>
      </c>
      <c r="E28" s="331"/>
      <c r="F28" s="325"/>
      <c r="G28" s="331"/>
      <c r="H28" s="325"/>
      <c r="I28" s="332"/>
      <c r="J28" s="332"/>
      <c r="K28" s="332"/>
      <c r="L28" s="332"/>
    </row>
    <row r="29" spans="1:12" s="333" customFormat="1" ht="18" customHeight="1" x14ac:dyDescent="0.2">
      <c r="A29" s="1215"/>
      <c r="B29" s="1216"/>
      <c r="C29" s="329"/>
      <c r="D29" s="330">
        <f t="shared" si="0"/>
        <v>0</v>
      </c>
      <c r="E29" s="331"/>
      <c r="F29" s="325"/>
      <c r="G29" s="331"/>
      <c r="H29" s="325"/>
      <c r="I29" s="332"/>
      <c r="J29" s="332"/>
      <c r="K29" s="332"/>
      <c r="L29" s="332"/>
    </row>
    <row r="30" spans="1:12" s="333" customFormat="1" ht="18" customHeight="1" x14ac:dyDescent="0.2">
      <c r="A30" s="1215"/>
      <c r="B30" s="1216"/>
      <c r="C30" s="329"/>
      <c r="D30" s="330">
        <f t="shared" si="0"/>
        <v>0</v>
      </c>
      <c r="E30" s="331"/>
      <c r="F30" s="325"/>
      <c r="G30" s="331"/>
      <c r="H30" s="325"/>
      <c r="I30" s="332"/>
      <c r="J30" s="332"/>
      <c r="K30" s="332"/>
      <c r="L30" s="332"/>
    </row>
    <row r="31" spans="1:12" s="333" customFormat="1" ht="18" customHeight="1" x14ac:dyDescent="0.2">
      <c r="A31" s="1215"/>
      <c r="B31" s="1216"/>
      <c r="C31" s="329"/>
      <c r="D31" s="330">
        <f t="shared" si="0"/>
        <v>0</v>
      </c>
      <c r="E31" s="331"/>
      <c r="F31" s="325"/>
      <c r="G31" s="331"/>
      <c r="H31" s="325"/>
      <c r="I31" s="332"/>
      <c r="J31" s="332"/>
      <c r="K31" s="332"/>
      <c r="L31" s="332"/>
    </row>
    <row r="32" spans="1:12" ht="18" customHeight="1" thickBot="1" x14ac:dyDescent="0.25">
      <c r="A32" s="334"/>
      <c r="B32" s="335"/>
      <c r="C32" s="336" t="s">
        <v>84</v>
      </c>
      <c r="D32" s="276">
        <f t="shared" ref="D32" si="1">SUM(D8:D31)</f>
        <v>0</v>
      </c>
      <c r="E32" s="276">
        <f>SUM(E8:E31)</f>
        <v>0</v>
      </c>
      <c r="F32" s="276">
        <f t="shared" ref="F32:L32" si="2">SUM(F8:F31)</f>
        <v>0</v>
      </c>
      <c r="G32" s="276">
        <f t="shared" si="2"/>
        <v>0</v>
      </c>
      <c r="H32" s="276">
        <f t="shared" si="2"/>
        <v>0</v>
      </c>
      <c r="I32" s="276">
        <f t="shared" si="2"/>
        <v>0</v>
      </c>
      <c r="J32" s="276">
        <f t="shared" si="2"/>
        <v>0</v>
      </c>
      <c r="K32" s="276">
        <f t="shared" si="2"/>
        <v>0</v>
      </c>
      <c r="L32" s="276">
        <f t="shared" si="2"/>
        <v>0</v>
      </c>
    </row>
    <row r="33" spans="1:12" ht="12.75" customHeight="1" thickTop="1" x14ac:dyDescent="0.25">
      <c r="A33" s="337"/>
      <c r="B33" s="337"/>
      <c r="C33" s="337"/>
      <c r="D33" s="338"/>
      <c r="E33" s="338"/>
      <c r="F33" s="338"/>
      <c r="G33" s="339"/>
      <c r="H33" s="338"/>
      <c r="I33" s="338"/>
      <c r="J33" s="338"/>
      <c r="K33" s="338"/>
      <c r="L33" s="338"/>
    </row>
  </sheetData>
  <sheetProtection algorithmName="SHA-512" hashValue="LQYxV09hcp+1grD66juw35KB8pDY7G8CHZa+UoScVm4EThq29SQdLuisTCeB2aNUrHlJVfcZFWfEBNeeeJhfww==" saltValue="FHehaF4krcjGCnBFcySzYA==" spinCount="100000" sheet="1" objects="1" scenarios="1"/>
  <mergeCells count="25">
    <mergeCell ref="A31:B31"/>
    <mergeCell ref="A25:B25"/>
    <mergeCell ref="A26:B26"/>
    <mergeCell ref="A27:B27"/>
    <mergeCell ref="A28:B28"/>
    <mergeCell ref="A29:B29"/>
    <mergeCell ref="A30:B30"/>
    <mergeCell ref="A24:B24"/>
    <mergeCell ref="A13:B13"/>
    <mergeCell ref="A14:B14"/>
    <mergeCell ref="A15:B15"/>
    <mergeCell ref="A16:B16"/>
    <mergeCell ref="A17:B17"/>
    <mergeCell ref="A18:B18"/>
    <mergeCell ref="A19:B19"/>
    <mergeCell ref="A20:B20"/>
    <mergeCell ref="A21:B21"/>
    <mergeCell ref="A22:B22"/>
    <mergeCell ref="A23:B23"/>
    <mergeCell ref="A12:B12"/>
    <mergeCell ref="A7:B7"/>
    <mergeCell ref="A8:B8"/>
    <mergeCell ref="A9:B9"/>
    <mergeCell ref="A10:B10"/>
    <mergeCell ref="A11:B11"/>
  </mergeCells>
  <pageMargins left="0.5" right="0.5" top="1" bottom="1" header="0.5" footer="0.25"/>
  <pageSetup scale="70" orientation="portrait" r:id="rId1"/>
  <headerFooter>
    <oddFooter>&amp;C&amp;10TRIAL BALANCE MAY BE SUBITTED IN LIEU OF THIS SCHEDULE IF IT LISTS ALL REVENUE ACCOUNTS
&amp;12
DUPLICATE AS NECESSARY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77D6E-B338-4E56-B69A-15A3C219D95A}">
  <sheetPr>
    <pageSetUpPr fitToPage="1"/>
  </sheetPr>
  <dimension ref="A1:G41"/>
  <sheetViews>
    <sheetView zoomScaleNormal="100" workbookViewId="0"/>
  </sheetViews>
  <sheetFormatPr defaultColWidth="8.88671875" defaultRowHeight="15" x14ac:dyDescent="0.2"/>
  <cols>
    <col min="1" max="1" width="23.77734375" style="3" customWidth="1"/>
    <col min="2" max="2" width="16.6640625" style="3" customWidth="1"/>
    <col min="3" max="5" width="10.77734375" style="3" customWidth="1"/>
    <col min="6" max="6" width="12.5546875" style="3" customWidth="1"/>
    <col min="7" max="16384" width="8.88671875" style="3"/>
  </cols>
  <sheetData>
    <row r="1" spans="1:7" ht="15.75" customHeight="1" x14ac:dyDescent="0.25">
      <c r="A1" s="1" t="s">
        <v>444</v>
      </c>
      <c r="B1" s="2"/>
      <c r="C1" s="2"/>
      <c r="D1" s="2"/>
      <c r="E1" s="2"/>
      <c r="F1" s="2"/>
    </row>
    <row r="2" spans="1:7" ht="15.75" customHeight="1" x14ac:dyDescent="0.25">
      <c r="A2" s="1" t="s">
        <v>445</v>
      </c>
      <c r="B2" s="2"/>
      <c r="C2" s="2"/>
      <c r="D2" s="2"/>
      <c r="E2" s="2"/>
      <c r="F2" s="2"/>
    </row>
    <row r="3" spans="1:7" s="4" customFormat="1" ht="12.75" x14ac:dyDescent="0.2">
      <c r="A3" s="4" t="s">
        <v>93</v>
      </c>
      <c r="C3" s="67" t="s">
        <v>1</v>
      </c>
      <c r="D3" s="68"/>
      <c r="E3" s="68"/>
      <c r="F3" s="69"/>
    </row>
    <row r="4" spans="1:7" s="4" customFormat="1" ht="12.75" x14ac:dyDescent="0.2">
      <c r="A4" s="4" t="s">
        <v>959</v>
      </c>
      <c r="C4" s="70">
        <f>+'Sch A'!$A$7</f>
        <v>0</v>
      </c>
      <c r="D4" s="71"/>
      <c r="E4" s="71"/>
      <c r="F4" s="72"/>
    </row>
    <row r="5" spans="1:7" s="4" customFormat="1" ht="12.75" x14ac:dyDescent="0.2">
      <c r="C5" s="73" t="s">
        <v>2</v>
      </c>
      <c r="F5" s="74"/>
    </row>
    <row r="6" spans="1:7" s="4" customFormat="1" ht="12.75" x14ac:dyDescent="0.2">
      <c r="C6" s="75" t="s">
        <v>3</v>
      </c>
      <c r="D6" s="76">
        <f>+'Sch A'!$E$13</f>
        <v>0</v>
      </c>
      <c r="E6" s="75" t="s">
        <v>4</v>
      </c>
      <c r="F6" s="76">
        <f>+'Sch A'!$H$13</f>
        <v>0</v>
      </c>
    </row>
    <row r="7" spans="1:7" x14ac:dyDescent="0.2">
      <c r="A7" s="340"/>
      <c r="B7" s="341"/>
      <c r="C7" s="340"/>
      <c r="D7" s="340"/>
      <c r="E7" s="340"/>
      <c r="F7" s="340"/>
    </row>
    <row r="8" spans="1:7" s="77" customFormat="1" x14ac:dyDescent="0.2">
      <c r="A8" s="342"/>
      <c r="B8" s="343"/>
      <c r="C8" s="344"/>
      <c r="D8" s="344"/>
      <c r="E8" s="344"/>
      <c r="F8" s="316" t="s">
        <v>423</v>
      </c>
    </row>
    <row r="9" spans="1:7" s="77" customFormat="1" ht="18" customHeight="1" x14ac:dyDescent="0.2">
      <c r="A9" s="345" t="s">
        <v>928</v>
      </c>
      <c r="B9" s="346"/>
      <c r="C9" s="346"/>
      <c r="D9" s="346"/>
      <c r="E9" s="347"/>
      <c r="F9" s="123">
        <f>+'C-7'!D32</f>
        <v>0</v>
      </c>
    </row>
    <row r="10" spans="1:7" s="77" customFormat="1" ht="25.5" x14ac:dyDescent="0.2">
      <c r="A10" s="1023" t="s">
        <v>927</v>
      </c>
      <c r="B10" s="318"/>
      <c r="C10" s="319"/>
      <c r="D10" s="4"/>
      <c r="E10" s="417" t="s">
        <v>926</v>
      </c>
      <c r="F10" s="320"/>
    </row>
    <row r="11" spans="1:7" s="77" customFormat="1" ht="18" customHeight="1" x14ac:dyDescent="0.2">
      <c r="A11" s="321"/>
      <c r="B11" s="348"/>
      <c r="C11" s="348"/>
      <c r="D11" s="348"/>
      <c r="E11" s="324"/>
      <c r="F11" s="325"/>
      <c r="G11" s="3"/>
    </row>
    <row r="12" spans="1:7" s="77" customFormat="1" ht="18" customHeight="1" x14ac:dyDescent="0.2">
      <c r="A12" s="1217"/>
      <c r="B12" s="1218"/>
      <c r="C12" s="1218"/>
      <c r="D12" s="1219"/>
      <c r="E12" s="324"/>
      <c r="F12" s="325"/>
    </row>
    <row r="13" spans="1:7" s="77" customFormat="1" ht="18" customHeight="1" x14ac:dyDescent="0.2">
      <c r="A13" s="1217"/>
      <c r="B13" s="1218"/>
      <c r="C13" s="1218"/>
      <c r="D13" s="1219"/>
      <c r="E13" s="324"/>
      <c r="F13" s="325"/>
    </row>
    <row r="14" spans="1:7" s="77" customFormat="1" ht="18" customHeight="1" x14ac:dyDescent="0.2">
      <c r="A14" s="1217"/>
      <c r="B14" s="1218"/>
      <c r="C14" s="1218"/>
      <c r="D14" s="1219"/>
      <c r="E14" s="324"/>
      <c r="F14" s="325"/>
    </row>
    <row r="15" spans="1:7" s="77" customFormat="1" ht="18" customHeight="1" x14ac:dyDescent="0.2">
      <c r="A15" s="1217"/>
      <c r="B15" s="1218"/>
      <c r="C15" s="1218"/>
      <c r="D15" s="1219"/>
      <c r="E15" s="324"/>
      <c r="F15" s="325"/>
    </row>
    <row r="16" spans="1:7" s="77" customFormat="1" ht="18" customHeight="1" x14ac:dyDescent="0.2">
      <c r="A16" s="1217"/>
      <c r="B16" s="1218"/>
      <c r="C16" s="1218"/>
      <c r="D16" s="1219"/>
      <c r="E16" s="324"/>
      <c r="F16" s="325"/>
    </row>
    <row r="17" spans="1:6" s="77" customFormat="1" ht="18" customHeight="1" x14ac:dyDescent="0.2">
      <c r="A17" s="1217"/>
      <c r="B17" s="1218"/>
      <c r="C17" s="1218"/>
      <c r="D17" s="1219"/>
      <c r="E17" s="324"/>
      <c r="F17" s="325"/>
    </row>
    <row r="18" spans="1:6" s="77" customFormat="1" ht="18" customHeight="1" x14ac:dyDescent="0.2">
      <c r="A18" s="1217"/>
      <c r="B18" s="1218"/>
      <c r="C18" s="1218"/>
      <c r="D18" s="1219"/>
      <c r="E18" s="324"/>
      <c r="F18" s="325"/>
    </row>
    <row r="19" spans="1:6" s="77" customFormat="1" ht="18" customHeight="1" x14ac:dyDescent="0.2">
      <c r="A19" s="1217"/>
      <c r="B19" s="1218"/>
      <c r="C19" s="1218"/>
      <c r="D19" s="1219"/>
      <c r="E19" s="324"/>
      <c r="F19" s="325"/>
    </row>
    <row r="20" spans="1:6" s="77" customFormat="1" ht="18" customHeight="1" x14ac:dyDescent="0.2">
      <c r="A20" s="1217"/>
      <c r="B20" s="1218"/>
      <c r="C20" s="1218"/>
      <c r="D20" s="1219"/>
      <c r="E20" s="324"/>
      <c r="F20" s="325"/>
    </row>
    <row r="21" spans="1:6" s="77" customFormat="1" ht="18" customHeight="1" x14ac:dyDescent="0.2">
      <c r="A21" s="1217"/>
      <c r="B21" s="1218"/>
      <c r="C21" s="1218"/>
      <c r="D21" s="1219"/>
      <c r="E21" s="324"/>
      <c r="F21" s="325"/>
    </row>
    <row r="22" spans="1:6" s="77" customFormat="1" ht="18" customHeight="1" x14ac:dyDescent="0.2">
      <c r="A22" s="1217"/>
      <c r="B22" s="1218"/>
      <c r="C22" s="1218"/>
      <c r="D22" s="1219"/>
      <c r="E22" s="324"/>
      <c r="F22" s="325"/>
    </row>
    <row r="23" spans="1:6" s="77" customFormat="1" ht="18" customHeight="1" x14ac:dyDescent="0.2">
      <c r="A23" s="1217"/>
      <c r="B23" s="1218"/>
      <c r="C23" s="1218"/>
      <c r="D23" s="1219"/>
      <c r="E23" s="324"/>
      <c r="F23" s="325"/>
    </row>
    <row r="24" spans="1:6" s="77" customFormat="1" ht="18" customHeight="1" x14ac:dyDescent="0.2">
      <c r="A24" s="1217"/>
      <c r="B24" s="1218"/>
      <c r="C24" s="1218"/>
      <c r="D24" s="1219"/>
      <c r="E24" s="324"/>
      <c r="F24" s="325"/>
    </row>
    <row r="25" spans="1:6" s="77" customFormat="1" ht="18" customHeight="1" x14ac:dyDescent="0.2">
      <c r="A25" s="1217"/>
      <c r="B25" s="1218"/>
      <c r="C25" s="1218"/>
      <c r="D25" s="1219"/>
      <c r="E25" s="324"/>
      <c r="F25" s="325"/>
    </row>
    <row r="26" spans="1:6" s="77" customFormat="1" ht="18" customHeight="1" x14ac:dyDescent="0.2">
      <c r="A26" s="1217"/>
      <c r="B26" s="1218"/>
      <c r="C26" s="1218"/>
      <c r="D26" s="1219"/>
      <c r="E26" s="324"/>
      <c r="F26" s="325"/>
    </row>
    <row r="27" spans="1:6" s="77" customFormat="1" ht="18" customHeight="1" x14ac:dyDescent="0.2">
      <c r="A27" s="1217"/>
      <c r="B27" s="1218"/>
      <c r="C27" s="1218"/>
      <c r="D27" s="1219"/>
      <c r="E27" s="324"/>
      <c r="F27" s="325"/>
    </row>
    <row r="28" spans="1:6" s="77" customFormat="1" ht="18" customHeight="1" x14ac:dyDescent="0.2">
      <c r="A28" s="1217"/>
      <c r="B28" s="1218"/>
      <c r="C28" s="1218"/>
      <c r="D28" s="1219"/>
      <c r="E28" s="324"/>
      <c r="F28" s="325"/>
    </row>
    <row r="29" spans="1:6" s="77" customFormat="1" ht="18" customHeight="1" x14ac:dyDescent="0.2">
      <c r="A29" s="1217"/>
      <c r="B29" s="1218"/>
      <c r="C29" s="1218"/>
      <c r="D29" s="1219"/>
      <c r="E29" s="324"/>
      <c r="F29" s="325"/>
    </row>
    <row r="30" spans="1:6" s="77" customFormat="1" ht="18" customHeight="1" x14ac:dyDescent="0.2">
      <c r="A30" s="1217"/>
      <c r="B30" s="1218"/>
      <c r="C30" s="1218"/>
      <c r="D30" s="1219"/>
      <c r="E30" s="324"/>
      <c r="F30" s="325"/>
    </row>
    <row r="31" spans="1:6" s="77" customFormat="1" ht="18" customHeight="1" x14ac:dyDescent="0.2">
      <c r="A31" s="1217"/>
      <c r="B31" s="1218"/>
      <c r="C31" s="1218"/>
      <c r="D31" s="1219"/>
      <c r="E31" s="324"/>
      <c r="F31" s="325"/>
    </row>
    <row r="32" spans="1:6" s="77" customFormat="1" ht="18" customHeight="1" x14ac:dyDescent="0.2">
      <c r="A32" s="1217"/>
      <c r="B32" s="1218"/>
      <c r="C32" s="1218"/>
      <c r="D32" s="1219"/>
      <c r="E32" s="324"/>
      <c r="F32" s="325"/>
    </row>
    <row r="33" spans="1:6" s="77" customFormat="1" ht="18" customHeight="1" x14ac:dyDescent="0.2">
      <c r="A33" s="1217"/>
      <c r="B33" s="1218"/>
      <c r="C33" s="1218"/>
      <c r="D33" s="1219"/>
      <c r="E33" s="324"/>
      <c r="F33" s="325"/>
    </row>
    <row r="34" spans="1:6" s="77" customFormat="1" ht="18" customHeight="1" x14ac:dyDescent="0.2">
      <c r="A34" s="1217"/>
      <c r="B34" s="1218"/>
      <c r="C34" s="1218"/>
      <c r="D34" s="1219"/>
      <c r="E34" s="324"/>
      <c r="F34" s="325"/>
    </row>
    <row r="35" spans="1:6" s="77" customFormat="1" ht="18" customHeight="1" x14ac:dyDescent="0.2">
      <c r="A35" s="1217"/>
      <c r="B35" s="1218"/>
      <c r="C35" s="1218"/>
      <c r="D35" s="1219"/>
      <c r="E35" s="324"/>
      <c r="F35" s="325"/>
    </row>
    <row r="36" spans="1:6" s="77" customFormat="1" ht="18" customHeight="1" x14ac:dyDescent="0.2">
      <c r="A36" s="1217"/>
      <c r="B36" s="1218"/>
      <c r="C36" s="1218"/>
      <c r="D36" s="1219"/>
      <c r="E36" s="324"/>
      <c r="F36" s="325"/>
    </row>
    <row r="37" spans="1:6" s="77" customFormat="1" ht="18" customHeight="1" x14ac:dyDescent="0.2">
      <c r="A37" s="1217"/>
      <c r="B37" s="1218"/>
      <c r="C37" s="1218"/>
      <c r="D37" s="1219"/>
      <c r="E37" s="324"/>
      <c r="F37" s="325"/>
    </row>
    <row r="38" spans="1:6" s="77" customFormat="1" ht="18" customHeight="1" x14ac:dyDescent="0.2">
      <c r="A38" s="1217"/>
      <c r="B38" s="1218"/>
      <c r="C38" s="1218"/>
      <c r="D38" s="1219"/>
      <c r="E38" s="324"/>
      <c r="F38" s="325"/>
    </row>
    <row r="39" spans="1:6" s="326" customFormat="1" ht="18" customHeight="1" thickBot="1" x14ac:dyDescent="0.25">
      <c r="A39" s="62"/>
      <c r="B39" s="62"/>
      <c r="C39" s="62"/>
      <c r="E39" s="327" t="s">
        <v>446</v>
      </c>
      <c r="F39" s="276">
        <f>SUM(F9:F38)</f>
        <v>0</v>
      </c>
    </row>
    <row r="40" spans="1:6" s="326" customFormat="1" ht="18" customHeight="1" thickTop="1" x14ac:dyDescent="0.2">
      <c r="A40" s="3"/>
      <c r="B40" s="3"/>
      <c r="C40" s="3"/>
      <c r="E40" s="349"/>
      <c r="F40" s="350"/>
    </row>
    <row r="41" spans="1:6" s="326" customFormat="1" ht="18.75" customHeight="1" x14ac:dyDescent="0.2">
      <c r="A41" s="3"/>
      <c r="B41" s="3"/>
      <c r="C41" s="3"/>
      <c r="E41" s="349"/>
      <c r="F41" s="350"/>
    </row>
  </sheetData>
  <sheetProtection algorithmName="SHA-512" hashValue="FXeGbnivhVljc3br7WRZHrMzqrVcZoWx6wpUaJTtI2rbIrQjYX9pfCcYxyjwgFGBjehMPlph2iofSqRDO8D2wg==" saltValue="FfDMJsO7HLVqsoLTOR/kIg==" spinCount="100000" sheet="1" objects="1" scenarios="1"/>
  <mergeCells count="27">
    <mergeCell ref="A36:D36"/>
    <mergeCell ref="A37:D37"/>
    <mergeCell ref="A38:D38"/>
    <mergeCell ref="A30:D30"/>
    <mergeCell ref="A31:D31"/>
    <mergeCell ref="A32:D32"/>
    <mergeCell ref="A33:D33"/>
    <mergeCell ref="A34:D34"/>
    <mergeCell ref="A35:D35"/>
    <mergeCell ref="A29:D29"/>
    <mergeCell ref="A18:D18"/>
    <mergeCell ref="A19:D19"/>
    <mergeCell ref="A20:D20"/>
    <mergeCell ref="A21:D21"/>
    <mergeCell ref="A22:D22"/>
    <mergeCell ref="A23:D23"/>
    <mergeCell ref="A24:D24"/>
    <mergeCell ref="A25:D25"/>
    <mergeCell ref="A26:D26"/>
    <mergeCell ref="A27:D27"/>
    <mergeCell ref="A28:D28"/>
    <mergeCell ref="A17:D17"/>
    <mergeCell ref="A12:D12"/>
    <mergeCell ref="A13:D13"/>
    <mergeCell ref="A14:D14"/>
    <mergeCell ref="A15:D15"/>
    <mergeCell ref="A16:D16"/>
  </mergeCells>
  <pageMargins left="0.75" right="0.75" top="1" bottom="1" header="0.5" footer="0.5"/>
  <pageSetup scale="8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B0B48-BAAA-40D9-A048-05FD941E6A7A}">
  <sheetPr>
    <pageSetUpPr fitToPage="1"/>
  </sheetPr>
  <dimension ref="A1:H43"/>
  <sheetViews>
    <sheetView topLeftCell="B1" zoomScaleNormal="100" workbookViewId="0">
      <selection activeCell="B1" sqref="B1"/>
    </sheetView>
  </sheetViews>
  <sheetFormatPr defaultColWidth="8.88671875" defaultRowHeight="15" x14ac:dyDescent="0.2"/>
  <cols>
    <col min="1" max="1" width="9.33203125" style="3" hidden="1" customWidth="1"/>
    <col min="2" max="2" width="27.6640625" style="3" customWidth="1"/>
    <col min="3" max="7" width="12.6640625" style="3" customWidth="1"/>
    <col min="8" max="8" width="10" style="3" customWidth="1"/>
    <col min="9" max="16384" width="8.88671875" style="3"/>
  </cols>
  <sheetData>
    <row r="1" spans="1:8" ht="15.75" customHeight="1" x14ac:dyDescent="0.25">
      <c r="B1" s="1" t="s">
        <v>447</v>
      </c>
      <c r="C1" s="1"/>
      <c r="D1" s="1"/>
      <c r="E1" s="351"/>
      <c r="F1" s="351"/>
      <c r="G1" s="2"/>
      <c r="H1" s="2"/>
    </row>
    <row r="2" spans="1:8" ht="15.75" customHeight="1" x14ac:dyDescent="0.25">
      <c r="B2" s="351" t="s">
        <v>448</v>
      </c>
      <c r="C2" s="351"/>
      <c r="D2" s="351"/>
      <c r="E2" s="2"/>
      <c r="F2" s="2"/>
      <c r="G2" s="2"/>
      <c r="H2" s="2"/>
    </row>
    <row r="3" spans="1:8" ht="15.75" customHeight="1" x14ac:dyDescent="0.2">
      <c r="B3" s="4" t="s">
        <v>93</v>
      </c>
      <c r="C3" s="67" t="s">
        <v>1</v>
      </c>
      <c r="D3" s="68"/>
      <c r="E3" s="68"/>
      <c r="F3" s="69"/>
    </row>
    <row r="4" spans="1:8" s="4" customFormat="1" ht="12.75" x14ac:dyDescent="0.2">
      <c r="B4" s="4" t="s">
        <v>959</v>
      </c>
      <c r="C4" s="70">
        <f>+'Sch A'!$A$7</f>
        <v>0</v>
      </c>
      <c r="D4" s="71"/>
      <c r="E4" s="71"/>
      <c r="F4" s="72"/>
    </row>
    <row r="5" spans="1:8" s="4" customFormat="1" ht="12.75" x14ac:dyDescent="0.2">
      <c r="C5" s="73" t="s">
        <v>2</v>
      </c>
      <c r="F5" s="74"/>
    </row>
    <row r="6" spans="1:8" s="4" customFormat="1" ht="12.75" x14ac:dyDescent="0.2">
      <c r="B6" s="352"/>
      <c r="C6" s="75" t="s">
        <v>3</v>
      </c>
      <c r="D6" s="76">
        <f>+'Sch A'!$E$13</f>
        <v>0</v>
      </c>
      <c r="E6" s="75" t="s">
        <v>4</v>
      </c>
      <c r="F6" s="76">
        <f>+'Sch A'!$H$13</f>
        <v>0</v>
      </c>
    </row>
    <row r="7" spans="1:8" ht="15" customHeight="1" x14ac:dyDescent="0.2">
      <c r="D7" s="2"/>
    </row>
    <row r="8" spans="1:8" s="353" customFormat="1" ht="15" customHeight="1" x14ac:dyDescent="0.2">
      <c r="C8" s="354"/>
      <c r="D8" s="871" t="s">
        <v>449</v>
      </c>
      <c r="E8" s="871" t="s">
        <v>450</v>
      </c>
      <c r="F8" s="871"/>
    </row>
    <row r="9" spans="1:8" s="353" customFormat="1" ht="15" customHeight="1" x14ac:dyDescent="0.2">
      <c r="B9" s="355"/>
      <c r="C9" s="356"/>
      <c r="D9" s="870" t="s">
        <v>130</v>
      </c>
      <c r="E9" s="870" t="s">
        <v>130</v>
      </c>
      <c r="F9" s="870" t="s">
        <v>130</v>
      </c>
    </row>
    <row r="10" spans="1:8" ht="15" customHeight="1" x14ac:dyDescent="0.2">
      <c r="B10" s="357" t="s">
        <v>132</v>
      </c>
      <c r="C10" s="358"/>
      <c r="D10" s="868"/>
      <c r="E10" s="869"/>
      <c r="F10" s="868"/>
    </row>
    <row r="11" spans="1:8" ht="15" customHeight="1" x14ac:dyDescent="0.2">
      <c r="A11" s="359" t="s">
        <v>132</v>
      </c>
      <c r="B11" s="360" t="s">
        <v>30</v>
      </c>
      <c r="C11" s="361"/>
      <c r="D11" s="189">
        <f>SUMIFS('Sch D-1'!$D$8:$D$122,'Sch D-1'!$E$8:$E$122,'Sch D'!A11,'Sch D-1'!$F$8:$F$122,'Sch D'!B11)</f>
        <v>0</v>
      </c>
      <c r="E11" s="189">
        <f>SUMIFS('Sch D-2'!$D$8:$D$100,'Sch D-2'!$E$8:$E$100,'Sch D'!A11,'Sch D-2'!$F$8:$F$100,'Sch D'!B11)</f>
        <v>0</v>
      </c>
      <c r="F11" s="189">
        <f>SUM(D11:E11)</f>
        <v>0</v>
      </c>
    </row>
    <row r="12" spans="1:8" ht="15" customHeight="1" x14ac:dyDescent="0.2">
      <c r="A12" s="359" t="s">
        <v>132</v>
      </c>
      <c r="B12" s="360" t="s">
        <v>28</v>
      </c>
      <c r="C12" s="361"/>
      <c r="D12" s="189">
        <f>SUMIFS('Sch D-1'!$D$8:$D$122,'Sch D-1'!$E$8:$E$122,'Sch D'!A12,'Sch D-1'!$F$8:$F$122,'Sch D'!B12)</f>
        <v>0</v>
      </c>
      <c r="E12" s="189">
        <f>SUMIFS('Sch D-2'!$D$8:$D$100,'Sch D-2'!$E$8:$E$100,'Sch D'!A12,'Sch D-2'!$F$8:$F$100,'Sch D'!B12)</f>
        <v>0</v>
      </c>
      <c r="F12" s="189">
        <f t="shared" ref="F12:F13" si="0">SUM(D12:E12)</f>
        <v>0</v>
      </c>
    </row>
    <row r="13" spans="1:8" ht="15" customHeight="1" x14ac:dyDescent="0.2">
      <c r="A13" s="359" t="s">
        <v>132</v>
      </c>
      <c r="B13" s="360" t="s">
        <v>189</v>
      </c>
      <c r="C13" s="361"/>
      <c r="D13" s="189">
        <f>SUMIFS('Sch D-1'!$D$8:$D$122,'Sch D-1'!$E$8:$E$122,'Sch D'!A13,'Sch D-1'!$F$8:$F$122,'Sch D'!B13)</f>
        <v>0</v>
      </c>
      <c r="E13" s="189">
        <f>SUMIFS('Sch D-2'!$D$8:$D$100,'Sch D-2'!$E$8:$E$100,'Sch D'!A13,'Sch D-2'!$F$8:$F$100,'Sch D'!B13)</f>
        <v>0</v>
      </c>
      <c r="F13" s="189">
        <f t="shared" si="0"/>
        <v>0</v>
      </c>
    </row>
    <row r="14" spans="1:8" ht="15" customHeight="1" x14ac:dyDescent="0.2">
      <c r="B14" s="362" t="s">
        <v>136</v>
      </c>
      <c r="C14" s="363"/>
      <c r="D14" s="868"/>
      <c r="E14" s="869"/>
      <c r="F14" s="868"/>
    </row>
    <row r="15" spans="1:8" ht="15" customHeight="1" x14ac:dyDescent="0.2">
      <c r="A15" s="122" t="s">
        <v>136</v>
      </c>
      <c r="B15" s="360" t="s">
        <v>30</v>
      </c>
      <c r="C15" s="361"/>
      <c r="D15" s="189">
        <f>SUMIFS('Sch D-1'!$D$8:$D$122,'Sch D-1'!$E$8:$E$122,'Sch D'!A15,'Sch D-1'!$F$8:$F$122,'Sch D'!B15)</f>
        <v>0</v>
      </c>
      <c r="E15" s="189">
        <f>SUMIFS('Sch D-2'!$D$8:$D$100,'Sch D-2'!$E$8:$E$100,'Sch D'!A15,'Sch D-2'!$F$8:$F$100,'Sch D'!B15)</f>
        <v>0</v>
      </c>
      <c r="F15" s="189">
        <f t="shared" ref="F15:F17" si="1">SUM(D15:E15)</f>
        <v>0</v>
      </c>
    </row>
    <row r="16" spans="1:8" ht="15" customHeight="1" x14ac:dyDescent="0.2">
      <c r="A16" s="122" t="s">
        <v>136</v>
      </c>
      <c r="B16" s="360" t="s">
        <v>28</v>
      </c>
      <c r="C16" s="361"/>
      <c r="D16" s="189">
        <f>SUMIFS('Sch D-1'!$D$8:$D$122,'Sch D-1'!$E$8:$E$122,'Sch D'!A16,'Sch D-1'!$F$8:$F$122,'Sch D'!B16)</f>
        <v>0</v>
      </c>
      <c r="E16" s="189">
        <f>SUMIFS('Sch D-2'!$D$8:$D$100,'Sch D-2'!$E$8:$E$100,'Sch D'!A16,'Sch D-2'!$F$8:$F$100,'Sch D'!B16)</f>
        <v>0</v>
      </c>
      <c r="F16" s="189">
        <f t="shared" si="1"/>
        <v>0</v>
      </c>
    </row>
    <row r="17" spans="1:6" ht="15" customHeight="1" x14ac:dyDescent="0.2">
      <c r="A17" s="122" t="s">
        <v>136</v>
      </c>
      <c r="B17" s="360" t="s">
        <v>189</v>
      </c>
      <c r="C17" s="361"/>
      <c r="D17" s="189">
        <f>SUMIFS('Sch D-1'!$D$8:$D$122,'Sch D-1'!$E$8:$E$122,'Sch D'!A17,'Sch D-1'!$F$8:$F$122,'Sch D'!B17)</f>
        <v>0</v>
      </c>
      <c r="E17" s="189">
        <f>SUMIFS('Sch D-2'!$D$8:$D$100,'Sch D-2'!$E$8:$E$100,'Sch D'!A17,'Sch D-2'!$F$8:$F$100,'Sch D'!B17)</f>
        <v>0</v>
      </c>
      <c r="F17" s="189">
        <f t="shared" si="1"/>
        <v>0</v>
      </c>
    </row>
    <row r="18" spans="1:6" ht="15" customHeight="1" x14ac:dyDescent="0.2">
      <c r="B18" s="362" t="s">
        <v>137</v>
      </c>
      <c r="C18" s="363"/>
      <c r="D18" s="868"/>
      <c r="E18" s="869"/>
      <c r="F18" s="868"/>
    </row>
    <row r="19" spans="1:6" ht="15" customHeight="1" x14ac:dyDescent="0.2">
      <c r="A19" s="122" t="s">
        <v>137</v>
      </c>
      <c r="B19" s="360" t="s">
        <v>30</v>
      </c>
      <c r="C19" s="361"/>
      <c r="D19" s="189">
        <f>SUMIFS('Sch D-1'!$D$8:$D$122,'Sch D-1'!$E$8:$E$122,'Sch D'!A19,'Sch D-1'!$F$8:$F$122,'Sch D'!B19)</f>
        <v>0</v>
      </c>
      <c r="E19" s="189">
        <f>SUMIFS('Sch D-2'!$D$8:$D$100,'Sch D-2'!$E$8:$E$100,'Sch D'!A19,'Sch D-2'!$F$8:$F$100,'Sch D'!B19)</f>
        <v>0</v>
      </c>
      <c r="F19" s="189">
        <f t="shared" ref="F19:F21" si="2">SUM(D19:E19)</f>
        <v>0</v>
      </c>
    </row>
    <row r="20" spans="1:6" ht="15" customHeight="1" x14ac:dyDescent="0.2">
      <c r="A20" s="122" t="s">
        <v>137</v>
      </c>
      <c r="B20" s="360" t="s">
        <v>28</v>
      </c>
      <c r="C20" s="361"/>
      <c r="D20" s="189">
        <f>SUMIFS('Sch D-1'!$D$8:$D$122,'Sch D-1'!$E$8:$E$122,'Sch D'!A20,'Sch D-1'!$F$8:$F$122,'Sch D'!B20)</f>
        <v>0</v>
      </c>
      <c r="E20" s="189">
        <f>SUMIFS('Sch D-2'!$D$8:$D$100,'Sch D-2'!$E$8:$E$100,'Sch D'!A20,'Sch D-2'!$F$8:$F$100,'Sch D'!B20)</f>
        <v>0</v>
      </c>
      <c r="F20" s="189">
        <f t="shared" si="2"/>
        <v>0</v>
      </c>
    </row>
    <row r="21" spans="1:6" ht="15" customHeight="1" x14ac:dyDescent="0.2">
      <c r="A21" s="122" t="s">
        <v>137</v>
      </c>
      <c r="B21" s="360" t="s">
        <v>189</v>
      </c>
      <c r="C21" s="361"/>
      <c r="D21" s="189">
        <f>SUMIFS('Sch D-1'!$D$8:$D$122,'Sch D-1'!$E$8:$E$122,'Sch D'!A21,'Sch D-1'!$F$8:$F$122,'Sch D'!B21)</f>
        <v>0</v>
      </c>
      <c r="E21" s="189">
        <f>SUMIFS('Sch D-2'!$D$8:$D$100,'Sch D-2'!$E$8:$E$100,'Sch D'!A21,'Sch D-2'!$F$8:$F$100,'Sch D'!B21)</f>
        <v>0</v>
      </c>
      <c r="F21" s="189">
        <f t="shared" si="2"/>
        <v>0</v>
      </c>
    </row>
    <row r="22" spans="1:6" ht="15" customHeight="1" x14ac:dyDescent="0.2">
      <c r="B22" s="362" t="s">
        <v>138</v>
      </c>
      <c r="C22" s="363"/>
      <c r="D22" s="868"/>
      <c r="E22" s="869"/>
      <c r="F22" s="868"/>
    </row>
    <row r="23" spans="1:6" ht="15" customHeight="1" x14ac:dyDescent="0.2">
      <c r="A23" s="122" t="s">
        <v>138</v>
      </c>
      <c r="B23" s="360" t="s">
        <v>30</v>
      </c>
      <c r="C23" s="361"/>
      <c r="D23" s="189">
        <f>SUMIFS('Sch D-1'!$D$8:$D$122,'Sch D-1'!$E$8:$E$122,'Sch D'!A23,'Sch D-1'!$F$8:$F$122,'Sch D'!B23)</f>
        <v>0</v>
      </c>
      <c r="E23" s="189">
        <f>SUMIFS('Sch D-2'!$D$8:$D$100,'Sch D-2'!$E$8:$E$100,'Sch D'!A23,'Sch D-2'!$F$8:$F$100,'Sch D'!B23)</f>
        <v>0</v>
      </c>
      <c r="F23" s="189">
        <f t="shared" ref="F23:F25" si="3">SUM(D23:E23)</f>
        <v>0</v>
      </c>
    </row>
    <row r="24" spans="1:6" ht="15" customHeight="1" x14ac:dyDescent="0.2">
      <c r="A24" s="122" t="s">
        <v>138</v>
      </c>
      <c r="B24" s="360" t="s">
        <v>28</v>
      </c>
      <c r="C24" s="361"/>
      <c r="D24" s="189">
        <f>SUMIFS('Sch D-1'!$D$8:$D$122,'Sch D-1'!$E$8:$E$122,'Sch D'!A24,'Sch D-1'!$F$8:$F$122,'Sch D'!B24)</f>
        <v>0</v>
      </c>
      <c r="E24" s="189">
        <f>SUMIFS('Sch D-2'!$D$8:$D$100,'Sch D-2'!$E$8:$E$100,'Sch D'!A24,'Sch D-2'!$F$8:$F$100,'Sch D'!B24)</f>
        <v>0</v>
      </c>
      <c r="F24" s="189">
        <f t="shared" si="3"/>
        <v>0</v>
      </c>
    </row>
    <row r="25" spans="1:6" ht="15" customHeight="1" x14ac:dyDescent="0.2">
      <c r="A25" s="122" t="s">
        <v>138</v>
      </c>
      <c r="B25" s="360" t="s">
        <v>189</v>
      </c>
      <c r="C25" s="361"/>
      <c r="D25" s="189">
        <f>SUMIFS('Sch D-1'!$D$8:$D$122,'Sch D-1'!$E$8:$E$122,'Sch D'!A25,'Sch D-1'!$F$8:$F$122,'Sch D'!B25)</f>
        <v>0</v>
      </c>
      <c r="E25" s="189">
        <f>SUMIFS('Sch D-2'!$D$8:$D$100,'Sch D-2'!$E$8:$E$100,'Sch D'!A25,'Sch D-2'!$F$8:$F$100,'Sch D'!B25)</f>
        <v>0</v>
      </c>
      <c r="F25" s="189">
        <f t="shared" si="3"/>
        <v>0</v>
      </c>
    </row>
    <row r="26" spans="1:6" ht="15" customHeight="1" x14ac:dyDescent="0.2">
      <c r="B26" s="362" t="s">
        <v>139</v>
      </c>
      <c r="C26" s="363"/>
      <c r="D26" s="868"/>
      <c r="E26" s="869"/>
      <c r="F26" s="868"/>
    </row>
    <row r="27" spans="1:6" ht="15" customHeight="1" x14ac:dyDescent="0.2">
      <c r="A27" s="122" t="s">
        <v>139</v>
      </c>
      <c r="B27" s="360" t="s">
        <v>30</v>
      </c>
      <c r="C27" s="361"/>
      <c r="D27" s="189">
        <f>SUMIFS('Sch D-1'!$D$8:$D$122,'Sch D-1'!$E$8:$E$122,'Sch D'!A27,'Sch D-1'!$F$8:$F$122,'Sch D'!B27)</f>
        <v>0</v>
      </c>
      <c r="E27" s="189">
        <f>SUMIFS('Sch D-2'!$D$8:$D$100,'Sch D-2'!$E$8:$E$100,'Sch D'!A27,'Sch D-2'!$F$8:$F$100,'Sch D'!B27)</f>
        <v>0</v>
      </c>
      <c r="F27" s="189">
        <f t="shared" ref="F27:F29" si="4">SUM(D27:E27)</f>
        <v>0</v>
      </c>
    </row>
    <row r="28" spans="1:6" ht="15" customHeight="1" x14ac:dyDescent="0.2">
      <c r="A28" s="122" t="s">
        <v>139</v>
      </c>
      <c r="B28" s="360" t="s">
        <v>28</v>
      </c>
      <c r="C28" s="361"/>
      <c r="D28" s="189">
        <f>SUMIFS('Sch D-1'!$D$8:$D$122,'Sch D-1'!$E$8:$E$122,'Sch D'!A28,'Sch D-1'!$F$8:$F$122,'Sch D'!B28)</f>
        <v>0</v>
      </c>
      <c r="E28" s="189">
        <f>SUMIFS('Sch D-2'!$D$8:$D$100,'Sch D-2'!$E$8:$E$100,'Sch D'!A28,'Sch D-2'!$F$8:$F$100,'Sch D'!B28)</f>
        <v>0</v>
      </c>
      <c r="F28" s="189">
        <f t="shared" si="4"/>
        <v>0</v>
      </c>
    </row>
    <row r="29" spans="1:6" ht="15" customHeight="1" x14ac:dyDescent="0.2">
      <c r="A29" s="122" t="s">
        <v>139</v>
      </c>
      <c r="B29" s="360" t="s">
        <v>189</v>
      </c>
      <c r="C29" s="361"/>
      <c r="D29" s="189">
        <f>SUMIFS('Sch D-1'!$D$8:$D$122,'Sch D-1'!$E$8:$E$122,'Sch D'!A29,'Sch D-1'!$F$8:$F$122,'Sch D'!B29)</f>
        <v>0</v>
      </c>
      <c r="E29" s="189">
        <f>SUMIFS('Sch D-2'!$D$8:$D$100,'Sch D-2'!$E$8:$E$100,'Sch D'!A29,'Sch D-2'!$F$8:$F$100,'Sch D'!B29)</f>
        <v>0</v>
      </c>
      <c r="F29" s="189">
        <f t="shared" si="4"/>
        <v>0</v>
      </c>
    </row>
    <row r="30" spans="1:6" ht="15" customHeight="1" x14ac:dyDescent="0.2">
      <c r="B30" s="362" t="s">
        <v>140</v>
      </c>
      <c r="C30" s="363"/>
      <c r="D30" s="868"/>
      <c r="E30" s="869"/>
      <c r="F30" s="868"/>
    </row>
    <row r="31" spans="1:6" ht="15" customHeight="1" x14ac:dyDescent="0.2">
      <c r="A31" s="122" t="s">
        <v>140</v>
      </c>
      <c r="B31" s="360" t="s">
        <v>30</v>
      </c>
      <c r="C31" s="361"/>
      <c r="D31" s="189">
        <f>SUMIFS('Sch D-1'!$D$8:$D$122,'Sch D-1'!$E$8:$E$122,'Sch D'!A31,'Sch D-1'!$F$8:$F$122,'Sch D'!B31)</f>
        <v>0</v>
      </c>
      <c r="E31" s="189">
        <f>SUMIFS('Sch D-2'!$D$8:$D$100,'Sch D-2'!$E$8:$E$100,'Sch D'!A31,'Sch D-2'!$F$8:$F$100,'Sch D'!B31)</f>
        <v>0</v>
      </c>
      <c r="F31" s="189">
        <f t="shared" ref="F31:F33" si="5">SUM(D31:E31)</f>
        <v>0</v>
      </c>
    </row>
    <row r="32" spans="1:6" ht="15" customHeight="1" x14ac:dyDescent="0.2">
      <c r="A32" s="122" t="s">
        <v>140</v>
      </c>
      <c r="B32" s="360" t="s">
        <v>28</v>
      </c>
      <c r="C32" s="361"/>
      <c r="D32" s="189">
        <f>SUMIFS('Sch D-1'!$D$8:$D$122,'Sch D-1'!$E$8:$E$122,'Sch D'!A32,'Sch D-1'!$F$8:$F$122,'Sch D'!B32)</f>
        <v>0</v>
      </c>
      <c r="E32" s="189">
        <f>SUMIFS('Sch D-2'!$D$8:$D$100,'Sch D-2'!$E$8:$E$100,'Sch D'!A32,'Sch D-2'!$F$8:$F$100,'Sch D'!B32)</f>
        <v>0</v>
      </c>
      <c r="F32" s="189">
        <f t="shared" si="5"/>
        <v>0</v>
      </c>
    </row>
    <row r="33" spans="1:6" ht="15" customHeight="1" x14ac:dyDescent="0.2">
      <c r="A33" s="122" t="s">
        <v>140</v>
      </c>
      <c r="B33" s="360" t="s">
        <v>254</v>
      </c>
      <c r="C33" s="361"/>
      <c r="D33" s="189">
        <f>SUMIFS('Sch D-1'!$D$8:$D$122,'Sch D-1'!$E$8:$E$122,'Sch D'!A33,'Sch D-1'!$F$8:$F$122,'Sch D'!B33)</f>
        <v>0</v>
      </c>
      <c r="E33" s="189">
        <f>SUMIFS('Sch D-2'!$D$8:$D$100,'Sch D-2'!$E$8:$E$100,'Sch D'!A33,'Sch D-2'!$F$8:$F$100,'Sch D'!B33)</f>
        <v>0</v>
      </c>
      <c r="F33" s="189">
        <f t="shared" si="5"/>
        <v>0</v>
      </c>
    </row>
    <row r="34" spans="1:6" ht="15" customHeight="1" x14ac:dyDescent="0.2">
      <c r="A34" s="122" t="s">
        <v>140</v>
      </c>
      <c r="B34" s="360" t="s">
        <v>189</v>
      </c>
      <c r="C34" s="361"/>
      <c r="D34" s="189">
        <f>SUMIFS('Sch D-1'!$D$8:$D$122,'Sch D-1'!$E$8:$E$122,'Sch D'!A34,'Sch D-1'!$F$8:$F$122,'Sch D'!B34)</f>
        <v>0</v>
      </c>
      <c r="E34" s="189">
        <f>SUMIFS('Sch D-2'!$D$8:$D$100,'Sch D-2'!$E$8:$E$100,'Sch D'!A34,'Sch D-2'!$F$8:$F$100,'Sch D'!B34)</f>
        <v>0</v>
      </c>
      <c r="F34" s="189">
        <f>SUM(D34:E34)</f>
        <v>0</v>
      </c>
    </row>
    <row r="35" spans="1:6" ht="15" customHeight="1" x14ac:dyDescent="0.2">
      <c r="A35" s="362" t="s">
        <v>855</v>
      </c>
      <c r="B35" s="362" t="s">
        <v>855</v>
      </c>
      <c r="C35" s="363"/>
      <c r="D35" s="189">
        <f>SUMIFS('Sch D-1'!$D$8:$D$122,'Sch D-1'!$E$8:$E$122,'Sch D'!A35,'Sch D-1'!$F$8:$F$122,'Sch D'!B35)</f>
        <v>0</v>
      </c>
      <c r="E35" s="189">
        <f>SUMIFS('Sch D-2'!$D$8:$D$100,'Sch D-2'!$E$8:$E$100,'Sch D'!A35,'Sch D-2'!$F$8:$F$100,'Sch D'!B35)</f>
        <v>0</v>
      </c>
      <c r="F35" s="189">
        <f>SUM(D35:E35)</f>
        <v>0</v>
      </c>
    </row>
    <row r="36" spans="1:6" ht="15" customHeight="1" x14ac:dyDescent="0.2">
      <c r="B36" s="362" t="s">
        <v>125</v>
      </c>
      <c r="C36" s="363"/>
      <c r="D36" s="868"/>
      <c r="E36" s="869"/>
      <c r="F36" s="868"/>
    </row>
    <row r="37" spans="1:6" ht="15" customHeight="1" x14ac:dyDescent="0.2">
      <c r="A37" s="122" t="s">
        <v>125</v>
      </c>
      <c r="B37" s="360" t="s">
        <v>170</v>
      </c>
      <c r="C37" s="361"/>
      <c r="D37" s="189">
        <f>SUMIFS('Sch D-1'!$D$8:$D$122,'Sch D-1'!$E$8:$E$122,'Sch D'!A37,'Sch D-1'!$F$8:$F$122,'Sch D'!B37)</f>
        <v>0</v>
      </c>
      <c r="E37" s="189">
        <f>SUMIFS('Sch D-2'!$D$8:$D$100,'Sch D-2'!$E$8:$E$100,'Sch D'!A37,'Sch D-2'!$F$8:$F$100,'Sch D'!B37)</f>
        <v>0</v>
      </c>
      <c r="F37" s="189">
        <f>SUM(D37:E37)</f>
        <v>0</v>
      </c>
    </row>
    <row r="38" spans="1:6" ht="15" customHeight="1" x14ac:dyDescent="0.2">
      <c r="A38" s="122" t="s">
        <v>125</v>
      </c>
      <c r="B38" s="360" t="s">
        <v>451</v>
      </c>
      <c r="C38" s="361"/>
      <c r="D38" s="189">
        <f>SUMIFS('Sch D-1'!$D$8:$D$122,'Sch D-1'!$E$8:$E$122,'Sch D'!A38,'Sch D-1'!$F$8:$F$122,'Sch D'!B38)</f>
        <v>0</v>
      </c>
      <c r="E38" s="189">
        <f>SUMIFS('Sch D-2'!$D$8:$D$100,'Sch D-2'!$E$8:$E$100,'Sch D'!A38,'Sch D-2'!$F$8:$F$100,'Sch D'!B38)</f>
        <v>0</v>
      </c>
      <c r="F38" s="189">
        <f>SUM(D38:E38)</f>
        <v>0</v>
      </c>
    </row>
    <row r="39" spans="1:6" ht="15" customHeight="1" x14ac:dyDescent="0.2">
      <c r="B39" s="362" t="s">
        <v>147</v>
      </c>
      <c r="C39" s="363"/>
      <c r="D39" s="868"/>
      <c r="E39" s="869"/>
      <c r="F39" s="868"/>
    </row>
    <row r="40" spans="1:6" ht="15" customHeight="1" x14ac:dyDescent="0.2">
      <c r="A40" s="122" t="s">
        <v>147</v>
      </c>
      <c r="B40" s="360" t="s">
        <v>170</v>
      </c>
      <c r="C40" s="361"/>
      <c r="D40" s="189">
        <f>SUMIFS('Sch D-1'!$D$8:$D$122,'Sch D-1'!$E$8:$E$122,'Sch D'!A40,'Sch D-1'!$F$8:$F$122,'Sch D'!B40)</f>
        <v>0</v>
      </c>
      <c r="E40" s="189">
        <f>SUMIFS('Sch D-2'!$D$8:$D$100,'Sch D-2'!$E$8:$E$100,'Sch D'!A40,'Sch D-2'!$F$8:$F$100,'Sch D'!B40)</f>
        <v>0</v>
      </c>
      <c r="F40" s="189">
        <f>SUM(D40:E40)</f>
        <v>0</v>
      </c>
    </row>
    <row r="41" spans="1:6" ht="15" customHeight="1" x14ac:dyDescent="0.2">
      <c r="A41" s="122" t="s">
        <v>147</v>
      </c>
      <c r="B41" s="364" t="s">
        <v>452</v>
      </c>
      <c r="C41" s="365"/>
      <c r="D41" s="189">
        <f>SUMIFS('Sch D-1'!$D$8:$D$122,'Sch D-1'!$E$8:$E$122,'Sch D'!A41,'Sch D-1'!$F$8:$F$122,'Sch D'!B41)</f>
        <v>0</v>
      </c>
      <c r="E41" s="189">
        <f>SUMIFS('Sch D-2'!$D$8:$D$100,'Sch D-2'!$E$8:$E$100,'Sch D'!A41,'Sch D-2'!$F$8:$F$100,'Sch D'!B41)</f>
        <v>0</v>
      </c>
      <c r="F41" s="189">
        <f>SUM(D41:E41)</f>
        <v>0</v>
      </c>
    </row>
    <row r="42" spans="1:6" ht="15" customHeight="1" thickBot="1" x14ac:dyDescent="0.25">
      <c r="B42" s="1099"/>
      <c r="C42" s="867" t="s">
        <v>130</v>
      </c>
      <c r="D42" s="366">
        <f>SUM(D11:D41)</f>
        <v>0</v>
      </c>
      <c r="E42" s="366">
        <f t="shared" ref="E42:F42" si="6">SUM(E11:E41)</f>
        <v>0</v>
      </c>
      <c r="F42" s="366">
        <f t="shared" si="6"/>
        <v>0</v>
      </c>
    </row>
    <row r="43" spans="1:6" ht="15.75" thickTop="1" x14ac:dyDescent="0.2"/>
  </sheetData>
  <sheetProtection algorithmName="SHA-512" hashValue="HYl63WxEJmxBqypYVFw+TVRjzyVWu2A2R8RielIJJcWZ9ux27wyz2YBw20E3K6VKtEnQYUaTlZ7s6tUtxx0kzA==" saltValue="F0I1OO+MccBczgsH+VPbyw==" spinCount="100000" sheet="1" objects="1" scenarios="1"/>
  <pageMargins left="0.75" right="0.75" top="1" bottom="1" header="0.5" footer="0.25"/>
  <pageSetup scale="96" orientation="portrait" r:id="rId1"/>
  <headerFooter>
    <oddFooter>&amp;CNUMBER PAGES ACCORDINGLY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4B750-8E74-4DCA-BB2A-4387CDC9DBD7}">
  <sheetPr>
    <pageSetUpPr fitToPage="1"/>
  </sheetPr>
  <dimension ref="A1:I136"/>
  <sheetViews>
    <sheetView zoomScaleNormal="100" workbookViewId="0"/>
  </sheetViews>
  <sheetFormatPr defaultColWidth="8.88671875" defaultRowHeight="15" x14ac:dyDescent="0.2"/>
  <cols>
    <col min="1" max="1" width="11.77734375" style="3" customWidth="1"/>
    <col min="2" max="2" width="43.5546875" style="3" customWidth="1"/>
    <col min="3" max="3" width="10.77734375" style="383" customWidth="1"/>
    <col min="4" max="4" width="14" style="383" customWidth="1"/>
    <col min="5" max="5" width="13.6640625" style="383" customWidth="1"/>
    <col min="6" max="6" width="16.33203125" style="383" customWidth="1"/>
    <col min="7" max="7" width="1.6640625" style="3" customWidth="1"/>
    <col min="8" max="8" width="11.77734375" style="3" customWidth="1"/>
    <col min="9" max="9" width="16.33203125" style="3" customWidth="1"/>
    <col min="10" max="12" width="8.88671875" style="3"/>
    <col min="13" max="13" width="8.88671875" style="3" customWidth="1"/>
    <col min="14" max="16384" width="8.88671875" style="3"/>
  </cols>
  <sheetData>
    <row r="1" spans="1:9" ht="15.75" customHeight="1" x14ac:dyDescent="0.25">
      <c r="A1" s="1" t="s">
        <v>453</v>
      </c>
      <c r="B1" s="2"/>
      <c r="C1" s="367"/>
      <c r="D1" s="367"/>
      <c r="E1" s="367"/>
      <c r="F1" s="367"/>
    </row>
    <row r="2" spans="1:9" s="4" customFormat="1" ht="12.75" x14ac:dyDescent="0.2">
      <c r="A2" s="4" t="s">
        <v>93</v>
      </c>
      <c r="B2" s="5"/>
      <c r="C2" s="67" t="s">
        <v>1</v>
      </c>
      <c r="D2" s="68"/>
      <c r="E2" s="68"/>
      <c r="F2" s="69"/>
    </row>
    <row r="3" spans="1:9" s="4" customFormat="1" ht="12.75" x14ac:dyDescent="0.2">
      <c r="A3" s="4" t="s">
        <v>959</v>
      </c>
      <c r="C3" s="70">
        <f>+'Sch A'!$A$7</f>
        <v>0</v>
      </c>
      <c r="D3" s="71"/>
      <c r="E3" s="71"/>
      <c r="F3" s="72"/>
    </row>
    <row r="4" spans="1:9" s="4" customFormat="1" ht="12.75" x14ac:dyDescent="0.2">
      <c r="C4" s="73" t="s">
        <v>2</v>
      </c>
      <c r="F4" s="74"/>
    </row>
    <row r="5" spans="1:9" s="4" customFormat="1" ht="12.75" x14ac:dyDescent="0.2">
      <c r="C5" s="75" t="s">
        <v>3</v>
      </c>
      <c r="D5" s="76">
        <f>+'Sch A'!$E$13</f>
        <v>0</v>
      </c>
      <c r="E5" s="75" t="s">
        <v>4</v>
      </c>
      <c r="F5" s="76">
        <f>+'Sch A'!$H$13</f>
        <v>0</v>
      </c>
    </row>
    <row r="6" spans="1:9" ht="14.1" customHeight="1" x14ac:dyDescent="0.2">
      <c r="C6" s="3"/>
      <c r="D6" s="3"/>
      <c r="E6" s="3"/>
      <c r="F6" s="3"/>
    </row>
    <row r="7" spans="1:9" s="368" customFormat="1" ht="38.25" x14ac:dyDescent="0.2">
      <c r="A7" s="417" t="s">
        <v>883</v>
      </c>
      <c r="B7" s="875" t="s">
        <v>652</v>
      </c>
      <c r="C7" s="874"/>
      <c r="D7" s="417" t="s">
        <v>423</v>
      </c>
      <c r="E7" s="417" t="s">
        <v>862</v>
      </c>
      <c r="F7" s="417" t="s">
        <v>861</v>
      </c>
      <c r="H7" s="369" t="s">
        <v>454</v>
      </c>
      <c r="I7" s="370" t="s">
        <v>455</v>
      </c>
    </row>
    <row r="8" spans="1:9" ht="28.5" customHeight="1" x14ac:dyDescent="0.2">
      <c r="A8" s="961" t="s">
        <v>456</v>
      </c>
      <c r="B8" s="962" t="s">
        <v>457</v>
      </c>
      <c r="C8" s="371"/>
      <c r="D8" s="372"/>
      <c r="E8" s="373"/>
      <c r="F8" s="373"/>
      <c r="H8" s="374">
        <f>SUMIFS('Sch D'!$D$11:$D$41,'Sch D'!$A$11:$A$41,'Sch D-1'!E8,'Sch D'!$B$11:$B$41,'Sch D-1'!F8)</f>
        <v>0</v>
      </c>
      <c r="I8" s="277">
        <f>SUMIFS($D$8:$D$122,$E$8:$E$122,E8,$F$8:$F$122,F8)-H8</f>
        <v>0</v>
      </c>
    </row>
    <row r="9" spans="1:9" ht="28.5" customHeight="1" x14ac:dyDescent="0.2">
      <c r="A9" s="961" t="s">
        <v>458</v>
      </c>
      <c r="B9" s="963" t="s">
        <v>459</v>
      </c>
      <c r="C9" s="371"/>
      <c r="D9" s="372"/>
      <c r="E9" s="373"/>
      <c r="F9" s="373"/>
      <c r="H9" s="374">
        <f>SUMIFS('Sch D'!$D$11:$D$41,'Sch D'!$A$11:$A$41,'Sch D-1'!E9,'Sch D'!$B$11:$B$41,'Sch D-1'!F9)</f>
        <v>0</v>
      </c>
      <c r="I9" s="277">
        <f t="shared" ref="I9:I74" si="0">SUMIFS($D$8:$D$122,$E$8:$E$122,E9,$F$8:$F$122,F9)-H9</f>
        <v>0</v>
      </c>
    </row>
    <row r="10" spans="1:9" ht="28.5" customHeight="1" x14ac:dyDescent="0.2">
      <c r="A10" s="961" t="s">
        <v>460</v>
      </c>
      <c r="B10" s="963" t="s">
        <v>461</v>
      </c>
      <c r="C10" s="93"/>
      <c r="D10" s="372"/>
      <c r="E10" s="373"/>
      <c r="F10" s="373"/>
      <c r="H10" s="374">
        <f>SUMIFS('Sch D'!$D$11:$D$41,'Sch D'!$A$11:$A$41,'Sch D-1'!E10,'Sch D'!$B$11:$B$41,'Sch D-1'!F10)</f>
        <v>0</v>
      </c>
      <c r="I10" s="277">
        <f t="shared" si="0"/>
        <v>0</v>
      </c>
    </row>
    <row r="11" spans="1:9" ht="28.5" customHeight="1" x14ac:dyDescent="0.2">
      <c r="A11" s="961" t="s">
        <v>462</v>
      </c>
      <c r="B11" s="963" t="s">
        <v>463</v>
      </c>
      <c r="C11" s="371"/>
      <c r="D11" s="372"/>
      <c r="E11" s="373"/>
      <c r="F11" s="373"/>
      <c r="H11" s="374">
        <f>SUMIFS('Sch D'!$D$11:$D$41,'Sch D'!$A$11:$A$41,'Sch D-1'!E11,'Sch D'!$B$11:$B$41,'Sch D-1'!F11)</f>
        <v>0</v>
      </c>
      <c r="I11" s="277">
        <f t="shared" si="0"/>
        <v>0</v>
      </c>
    </row>
    <row r="12" spans="1:9" ht="28.5" customHeight="1" x14ac:dyDescent="0.2">
      <c r="A12" s="961" t="s">
        <v>464</v>
      </c>
      <c r="B12" s="963" t="s">
        <v>465</v>
      </c>
      <c r="C12" s="371"/>
      <c r="D12" s="372"/>
      <c r="E12" s="373"/>
      <c r="F12" s="373"/>
      <c r="H12" s="374">
        <f>SUMIFS('Sch D'!$D$11:$D$41,'Sch D'!$A$11:$A$41,'Sch D-1'!E12,'Sch D'!$B$11:$B$41,'Sch D-1'!F12)</f>
        <v>0</v>
      </c>
      <c r="I12" s="277">
        <f t="shared" si="0"/>
        <v>0</v>
      </c>
    </row>
    <row r="13" spans="1:9" ht="28.5" customHeight="1" x14ac:dyDescent="0.2">
      <c r="A13" s="961" t="s">
        <v>466</v>
      </c>
      <c r="B13" s="963" t="s">
        <v>467</v>
      </c>
      <c r="C13" s="371"/>
      <c r="D13" s="372"/>
      <c r="E13" s="373"/>
      <c r="F13" s="373"/>
      <c r="H13" s="374">
        <f>SUMIFS('Sch D'!$D$11:$D$41,'Sch D'!$A$11:$A$41,'Sch D-1'!E13,'Sch D'!$B$11:$B$41,'Sch D-1'!F13)</f>
        <v>0</v>
      </c>
      <c r="I13" s="277">
        <f t="shared" si="0"/>
        <v>0</v>
      </c>
    </row>
    <row r="14" spans="1:9" ht="28.5" customHeight="1" x14ac:dyDescent="0.2">
      <c r="A14" s="961" t="s">
        <v>468</v>
      </c>
      <c r="B14" s="964" t="s">
        <v>469</v>
      </c>
      <c r="C14" s="371"/>
      <c r="D14" s="372"/>
      <c r="E14" s="373"/>
      <c r="F14" s="373"/>
      <c r="H14" s="374">
        <f>SUMIFS('Sch D'!$D$11:$D$41,'Sch D'!$A$11:$A$41,'Sch D-1'!E14,'Sch D'!$B$11:$B$41,'Sch D-1'!F14)</f>
        <v>0</v>
      </c>
      <c r="I14" s="277">
        <f t="shared" si="0"/>
        <v>0</v>
      </c>
    </row>
    <row r="15" spans="1:9" ht="28.5" customHeight="1" x14ac:dyDescent="0.2">
      <c r="A15" s="961" t="s">
        <v>470</v>
      </c>
      <c r="B15" s="963" t="s">
        <v>471</v>
      </c>
      <c r="C15" s="375"/>
      <c r="D15" s="372"/>
      <c r="E15" s="373"/>
      <c r="F15" s="373"/>
      <c r="H15" s="374">
        <f>SUMIFS('Sch D'!$D$11:$D$41,'Sch D'!$A$11:$A$41,'Sch D-1'!E15,'Sch D'!$B$11:$B$41,'Sch D-1'!F15)</f>
        <v>0</v>
      </c>
      <c r="I15" s="277">
        <f t="shared" si="0"/>
        <v>0</v>
      </c>
    </row>
    <row r="16" spans="1:9" ht="28.5" customHeight="1" x14ac:dyDescent="0.2">
      <c r="A16" s="961" t="s">
        <v>472</v>
      </c>
      <c r="B16" s="963" t="s">
        <v>473</v>
      </c>
      <c r="C16" s="371"/>
      <c r="D16" s="372"/>
      <c r="E16" s="373"/>
      <c r="F16" s="373"/>
      <c r="H16" s="374">
        <f>SUMIFS('Sch D'!$D$11:$D$41,'Sch D'!$A$11:$A$41,'Sch D-1'!E16,'Sch D'!$B$11:$B$41,'Sch D-1'!F16)</f>
        <v>0</v>
      </c>
      <c r="I16" s="277">
        <f t="shared" si="0"/>
        <v>0</v>
      </c>
    </row>
    <row r="17" spans="1:9" ht="28.5" customHeight="1" x14ac:dyDescent="0.2">
      <c r="A17" s="961" t="s">
        <v>474</v>
      </c>
      <c r="B17" s="963" t="s">
        <v>475</v>
      </c>
      <c r="C17" s="371"/>
      <c r="D17" s="372"/>
      <c r="E17" s="373"/>
      <c r="F17" s="373"/>
      <c r="H17" s="374">
        <f>SUMIFS('Sch D'!$D$11:$D$41,'Sch D'!$A$11:$A$41,'Sch D-1'!E17,'Sch D'!$B$11:$B$41,'Sch D-1'!F17)</f>
        <v>0</v>
      </c>
      <c r="I17" s="277">
        <f t="shared" si="0"/>
        <v>0</v>
      </c>
    </row>
    <row r="18" spans="1:9" ht="28.5" customHeight="1" x14ac:dyDescent="0.2">
      <c r="A18" s="961" t="s">
        <v>476</v>
      </c>
      <c r="B18" s="963" t="s">
        <v>477</v>
      </c>
      <c r="C18" s="371"/>
      <c r="D18" s="372"/>
      <c r="E18" s="373"/>
      <c r="F18" s="373"/>
      <c r="H18" s="374">
        <f>SUMIFS('Sch D'!$D$11:$D$41,'Sch D'!$A$11:$A$41,'Sch D-1'!E18,'Sch D'!$B$11:$B$41,'Sch D-1'!F18)</f>
        <v>0</v>
      </c>
      <c r="I18" s="277">
        <f t="shared" si="0"/>
        <v>0</v>
      </c>
    </row>
    <row r="19" spans="1:9" ht="28.5" customHeight="1" x14ac:dyDescent="0.2">
      <c r="A19" s="961" t="s">
        <v>478</v>
      </c>
      <c r="B19" s="963" t="s">
        <v>479</v>
      </c>
      <c r="C19" s="371"/>
      <c r="D19" s="372"/>
      <c r="E19" s="373"/>
      <c r="F19" s="373"/>
      <c r="H19" s="374">
        <f>SUMIFS('Sch D'!$D$11:$D$41,'Sch D'!$A$11:$A$41,'Sch D-1'!E19,'Sch D'!$B$11:$B$41,'Sch D-1'!F19)</f>
        <v>0</v>
      </c>
      <c r="I19" s="277">
        <f t="shared" si="0"/>
        <v>0</v>
      </c>
    </row>
    <row r="20" spans="1:9" ht="28.5" customHeight="1" x14ac:dyDescent="0.2">
      <c r="A20" s="961" t="s">
        <v>480</v>
      </c>
      <c r="B20" s="963" t="s">
        <v>481</v>
      </c>
      <c r="C20" s="371"/>
      <c r="D20" s="372"/>
      <c r="E20" s="373"/>
      <c r="F20" s="373"/>
      <c r="H20" s="374">
        <f>SUMIFS('Sch D'!$D$11:$D$41,'Sch D'!$A$11:$A$41,'Sch D-1'!E20,'Sch D'!$B$11:$B$41,'Sch D-1'!F20)</f>
        <v>0</v>
      </c>
      <c r="I20" s="277">
        <f t="shared" si="0"/>
        <v>0</v>
      </c>
    </row>
    <row r="21" spans="1:9" ht="28.5" customHeight="1" x14ac:dyDescent="0.2">
      <c r="A21" s="961" t="s">
        <v>482</v>
      </c>
      <c r="B21" s="963" t="s">
        <v>483</v>
      </c>
      <c r="C21" s="93"/>
      <c r="D21" s="372"/>
      <c r="E21" s="373"/>
      <c r="F21" s="373"/>
      <c r="H21" s="374">
        <f>SUMIFS('Sch D'!$D$11:$D$41,'Sch D'!$A$11:$A$41,'Sch D-1'!E21,'Sch D'!$B$11:$B$41,'Sch D-1'!F21)</f>
        <v>0</v>
      </c>
      <c r="I21" s="277">
        <f t="shared" si="0"/>
        <v>0</v>
      </c>
    </row>
    <row r="22" spans="1:9" ht="28.5" customHeight="1" x14ac:dyDescent="0.2">
      <c r="A22" s="961" t="s">
        <v>484</v>
      </c>
      <c r="B22" s="1220" t="s">
        <v>485</v>
      </c>
      <c r="C22" s="1221"/>
      <c r="D22" s="372"/>
      <c r="E22" s="373"/>
      <c r="F22" s="373"/>
      <c r="H22" s="374">
        <f>SUMIFS('Sch D'!$D$11:$D$41,'Sch D'!$A$11:$A$41,'Sch D-1'!E22,'Sch D'!$B$11:$B$41,'Sch D-1'!F22)</f>
        <v>0</v>
      </c>
      <c r="I22" s="277">
        <f t="shared" si="0"/>
        <v>0</v>
      </c>
    </row>
    <row r="23" spans="1:9" ht="28.5" customHeight="1" x14ac:dyDescent="0.2">
      <c r="A23" s="961" t="s">
        <v>486</v>
      </c>
      <c r="B23" s="963" t="s">
        <v>487</v>
      </c>
      <c r="C23" s="371"/>
      <c r="D23" s="372"/>
      <c r="E23" s="373"/>
      <c r="F23" s="373"/>
      <c r="H23" s="374">
        <f>SUMIFS('Sch D'!$D$11:$D$41,'Sch D'!$A$11:$A$41,'Sch D-1'!E23,'Sch D'!$B$11:$B$41,'Sch D-1'!F23)</f>
        <v>0</v>
      </c>
      <c r="I23" s="277">
        <f t="shared" si="0"/>
        <v>0</v>
      </c>
    </row>
    <row r="24" spans="1:9" ht="28.5" customHeight="1" x14ac:dyDescent="0.2">
      <c r="A24" s="961" t="s">
        <v>488</v>
      </c>
      <c r="B24" s="963" t="s">
        <v>489</v>
      </c>
      <c r="C24" s="376"/>
      <c r="D24" s="372"/>
      <c r="E24" s="373"/>
      <c r="F24" s="373"/>
      <c r="H24" s="374">
        <f>SUMIFS('Sch D'!$D$11:$D$41,'Sch D'!$A$11:$A$41,'Sch D-1'!E24,'Sch D'!$B$11:$B$41,'Sch D-1'!F24)</f>
        <v>0</v>
      </c>
      <c r="I24" s="277">
        <f t="shared" si="0"/>
        <v>0</v>
      </c>
    </row>
    <row r="25" spans="1:9" ht="28.5" customHeight="1" x14ac:dyDescent="0.2">
      <c r="A25" s="961" t="s">
        <v>490</v>
      </c>
      <c r="B25" s="963" t="s">
        <v>491</v>
      </c>
      <c r="C25" s="376"/>
      <c r="D25" s="372"/>
      <c r="E25" s="373"/>
      <c r="F25" s="373"/>
      <c r="H25" s="374">
        <f>SUMIFS('Sch D'!$D$11:$D$41,'Sch D'!$A$11:$A$41,'Sch D-1'!E25,'Sch D'!$B$11:$B$41,'Sch D-1'!F25)</f>
        <v>0</v>
      </c>
      <c r="I25" s="277">
        <f t="shared" si="0"/>
        <v>0</v>
      </c>
    </row>
    <row r="26" spans="1:9" ht="28.5" customHeight="1" x14ac:dyDescent="0.2">
      <c r="A26" s="965" t="s">
        <v>492</v>
      </c>
      <c r="B26" s="966" t="s">
        <v>493</v>
      </c>
      <c r="C26" s="377"/>
      <c r="D26" s="372"/>
      <c r="E26" s="373"/>
      <c r="F26" s="373"/>
      <c r="H26" s="374">
        <f>SUMIFS('Sch D'!$D$11:$D$41,'Sch D'!$A$11:$A$41,'Sch D-1'!E26,'Sch D'!$B$11:$B$41,'Sch D-1'!F26)</f>
        <v>0</v>
      </c>
      <c r="I26" s="277">
        <f t="shared" si="0"/>
        <v>0</v>
      </c>
    </row>
    <row r="27" spans="1:9" ht="28.5" customHeight="1" x14ac:dyDescent="0.2">
      <c r="A27" s="961" t="s">
        <v>494</v>
      </c>
      <c r="B27" s="966" t="s">
        <v>495</v>
      </c>
      <c r="C27" s="377"/>
      <c r="D27" s="372"/>
      <c r="E27" s="373"/>
      <c r="F27" s="373"/>
      <c r="H27" s="374">
        <f>SUMIFS('Sch D'!$D$11:$D$41,'Sch D'!$A$11:$A$41,'Sch D-1'!E27,'Sch D'!$B$11:$B$41,'Sch D-1'!F27)</f>
        <v>0</v>
      </c>
      <c r="I27" s="277">
        <f t="shared" si="0"/>
        <v>0</v>
      </c>
    </row>
    <row r="28" spans="1:9" ht="28.5" customHeight="1" x14ac:dyDescent="0.2">
      <c r="A28" s="961" t="s">
        <v>496</v>
      </c>
      <c r="B28" s="964" t="s">
        <v>497</v>
      </c>
      <c r="C28" s="377"/>
      <c r="D28" s="372"/>
      <c r="E28" s="373"/>
      <c r="F28" s="373"/>
      <c r="H28" s="374">
        <f>SUMIFS('Sch D'!$D$11:$D$41,'Sch D'!$A$11:$A$41,'Sch D-1'!E28,'Sch D'!$B$11:$B$41,'Sch D-1'!F28)</f>
        <v>0</v>
      </c>
      <c r="I28" s="277">
        <f t="shared" si="0"/>
        <v>0</v>
      </c>
    </row>
    <row r="29" spans="1:9" ht="28.5" customHeight="1" x14ac:dyDescent="0.2">
      <c r="A29" s="961" t="s">
        <v>498</v>
      </c>
      <c r="B29" s="962" t="s">
        <v>499</v>
      </c>
      <c r="C29" s="377"/>
      <c r="D29" s="372"/>
      <c r="E29" s="373"/>
      <c r="F29" s="373"/>
      <c r="H29" s="374">
        <f>SUMIFS('Sch D'!$D$11:$D$41,'Sch D'!$A$11:$A$41,'Sch D-1'!E29,'Sch D'!$B$11:$B$41,'Sch D-1'!F29)</f>
        <v>0</v>
      </c>
      <c r="I29" s="277">
        <f t="shared" si="0"/>
        <v>0</v>
      </c>
    </row>
    <row r="30" spans="1:9" ht="28.5" customHeight="1" x14ac:dyDescent="0.2">
      <c r="A30" s="961" t="s">
        <v>500</v>
      </c>
      <c r="B30" s="963" t="s">
        <v>501</v>
      </c>
      <c r="C30" s="377"/>
      <c r="D30" s="372"/>
      <c r="E30" s="373"/>
      <c r="F30" s="373"/>
      <c r="H30" s="374">
        <f>SUMIFS('Sch D'!$D$11:$D$41,'Sch D'!$A$11:$A$41,'Sch D-1'!E30,'Sch D'!$B$11:$B$41,'Sch D-1'!F30)</f>
        <v>0</v>
      </c>
      <c r="I30" s="277">
        <f t="shared" si="0"/>
        <v>0</v>
      </c>
    </row>
    <row r="31" spans="1:9" ht="28.5" customHeight="1" x14ac:dyDescent="0.2">
      <c r="A31" s="961" t="s">
        <v>502</v>
      </c>
      <c r="B31" s="963" t="s">
        <v>503</v>
      </c>
      <c r="C31" s="377"/>
      <c r="D31" s="372"/>
      <c r="E31" s="373"/>
      <c r="F31" s="373"/>
      <c r="H31" s="374">
        <f>SUMIFS('Sch D'!$D$11:$D$41,'Sch D'!$A$11:$A$41,'Sch D-1'!E31,'Sch D'!$B$11:$B$41,'Sch D-1'!F31)</f>
        <v>0</v>
      </c>
      <c r="I31" s="277">
        <f t="shared" si="0"/>
        <v>0</v>
      </c>
    </row>
    <row r="32" spans="1:9" ht="28.5" customHeight="1" x14ac:dyDescent="0.2">
      <c r="A32" s="961" t="s">
        <v>504</v>
      </c>
      <c r="B32" s="963" t="s">
        <v>505</v>
      </c>
      <c r="C32" s="377"/>
      <c r="D32" s="372"/>
      <c r="E32" s="373"/>
      <c r="F32" s="373"/>
      <c r="H32" s="374">
        <f>SUMIFS('Sch D'!$D$11:$D$41,'Sch D'!$A$11:$A$41,'Sch D-1'!E32,'Sch D'!$B$11:$B$41,'Sch D-1'!F32)</f>
        <v>0</v>
      </c>
      <c r="I32" s="277">
        <f t="shared" si="0"/>
        <v>0</v>
      </c>
    </row>
    <row r="33" spans="1:9" ht="28.5" customHeight="1" x14ac:dyDescent="0.2">
      <c r="A33" s="961" t="s">
        <v>506</v>
      </c>
      <c r="B33" s="963" t="s">
        <v>507</v>
      </c>
      <c r="C33" s="377"/>
      <c r="D33" s="372"/>
      <c r="E33" s="373"/>
      <c r="F33" s="373"/>
      <c r="H33" s="374">
        <f>SUMIFS('Sch D'!$D$11:$D$41,'Sch D'!$A$11:$A$41,'Sch D-1'!E33,'Sch D'!$B$11:$B$41,'Sch D-1'!F33)</f>
        <v>0</v>
      </c>
      <c r="I33" s="277">
        <f t="shared" si="0"/>
        <v>0</v>
      </c>
    </row>
    <row r="34" spans="1:9" ht="28.5" customHeight="1" x14ac:dyDescent="0.2">
      <c r="A34" s="961" t="s">
        <v>508</v>
      </c>
      <c r="B34" s="964" t="s">
        <v>509</v>
      </c>
      <c r="C34" s="377"/>
      <c r="D34" s="372"/>
      <c r="E34" s="373"/>
      <c r="F34" s="373"/>
      <c r="H34" s="374">
        <f>SUMIFS('Sch D'!$D$11:$D$41,'Sch D'!$A$11:$A$41,'Sch D-1'!E34,'Sch D'!$B$11:$B$41,'Sch D-1'!F34)</f>
        <v>0</v>
      </c>
      <c r="I34" s="277">
        <f t="shared" si="0"/>
        <v>0</v>
      </c>
    </row>
    <row r="35" spans="1:9" ht="28.5" customHeight="1" x14ac:dyDescent="0.2">
      <c r="A35" s="961" t="s">
        <v>510</v>
      </c>
      <c r="B35" s="964" t="s">
        <v>511</v>
      </c>
      <c r="C35" s="377"/>
      <c r="D35" s="372"/>
      <c r="E35" s="373"/>
      <c r="F35" s="373"/>
      <c r="H35" s="374">
        <f>SUMIFS('Sch D'!$D$11:$D$41,'Sch D'!$A$11:$A$41,'Sch D-1'!E35,'Sch D'!$B$11:$B$41,'Sch D-1'!F35)</f>
        <v>0</v>
      </c>
      <c r="I35" s="277">
        <f t="shared" si="0"/>
        <v>0</v>
      </c>
    </row>
    <row r="36" spans="1:9" ht="28.5" customHeight="1" x14ac:dyDescent="0.2">
      <c r="A36" s="961" t="s">
        <v>512</v>
      </c>
      <c r="B36" s="963" t="s">
        <v>513</v>
      </c>
      <c r="C36" s="377"/>
      <c r="D36" s="372"/>
      <c r="E36" s="373"/>
      <c r="F36" s="373"/>
      <c r="H36" s="374">
        <f>SUMIFS('Sch D'!$D$11:$D$41,'Sch D'!$A$11:$A$41,'Sch D-1'!E36,'Sch D'!$B$11:$B$41,'Sch D-1'!F36)</f>
        <v>0</v>
      </c>
      <c r="I36" s="277">
        <f t="shared" si="0"/>
        <v>0</v>
      </c>
    </row>
    <row r="37" spans="1:9" ht="28.5" customHeight="1" x14ac:dyDescent="0.2">
      <c r="A37" s="961" t="s">
        <v>514</v>
      </c>
      <c r="B37" s="964" t="s">
        <v>515</v>
      </c>
      <c r="C37" s="377"/>
      <c r="D37" s="372"/>
      <c r="E37" s="373"/>
      <c r="F37" s="373"/>
      <c r="H37" s="374">
        <f>SUMIFS('Sch D'!$D$11:$D$41,'Sch D'!$A$11:$A$41,'Sch D-1'!E37,'Sch D'!$B$11:$B$41,'Sch D-1'!F37)</f>
        <v>0</v>
      </c>
      <c r="I37" s="277">
        <f t="shared" si="0"/>
        <v>0</v>
      </c>
    </row>
    <row r="38" spans="1:9" ht="28.5" customHeight="1" x14ac:dyDescent="0.2">
      <c r="A38" s="961" t="s">
        <v>516</v>
      </c>
      <c r="B38" s="963" t="s">
        <v>517</v>
      </c>
      <c r="C38" s="377"/>
      <c r="D38" s="372"/>
      <c r="E38" s="373"/>
      <c r="F38" s="373"/>
      <c r="H38" s="374">
        <f>SUMIFS('Sch D'!$D$11:$D$41,'Sch D'!$A$11:$A$41,'Sch D-1'!E38,'Sch D'!$B$11:$B$41,'Sch D-1'!F38)</f>
        <v>0</v>
      </c>
      <c r="I38" s="277">
        <f t="shared" si="0"/>
        <v>0</v>
      </c>
    </row>
    <row r="39" spans="1:9" ht="28.5" customHeight="1" x14ac:dyDescent="0.2">
      <c r="A39" s="961" t="s">
        <v>518</v>
      </c>
      <c r="B39" s="964" t="s">
        <v>519</v>
      </c>
      <c r="C39" s="377"/>
      <c r="D39" s="372"/>
      <c r="E39" s="373"/>
      <c r="F39" s="373"/>
      <c r="H39" s="374">
        <f>SUMIFS('Sch D'!$D$11:$D$41,'Sch D'!$A$11:$A$41,'Sch D-1'!E39,'Sch D'!$B$11:$B$41,'Sch D-1'!F39)</f>
        <v>0</v>
      </c>
      <c r="I39" s="277">
        <f t="shared" si="0"/>
        <v>0</v>
      </c>
    </row>
    <row r="40" spans="1:9" ht="28.5" customHeight="1" x14ac:dyDescent="0.2">
      <c r="A40" s="961" t="s">
        <v>520</v>
      </c>
      <c r="B40" s="964" t="s">
        <v>521</v>
      </c>
      <c r="C40" s="377"/>
      <c r="D40" s="372"/>
      <c r="E40" s="373"/>
      <c r="F40" s="373"/>
      <c r="H40" s="374">
        <f>SUMIFS('Sch D'!$D$11:$D$41,'Sch D'!$A$11:$A$41,'Sch D-1'!E40,'Sch D'!$B$11:$B$41,'Sch D-1'!F40)</f>
        <v>0</v>
      </c>
      <c r="I40" s="277">
        <f t="shared" si="0"/>
        <v>0</v>
      </c>
    </row>
    <row r="41" spans="1:9" ht="28.5" customHeight="1" x14ac:dyDescent="0.2">
      <c r="A41" s="961" t="s">
        <v>522</v>
      </c>
      <c r="B41" s="963" t="s">
        <v>523</v>
      </c>
      <c r="C41" s="377"/>
      <c r="D41" s="372"/>
      <c r="E41" s="373"/>
      <c r="F41" s="373"/>
      <c r="H41" s="374">
        <f>SUMIFS('Sch D'!$D$11:$D$41,'Sch D'!$A$11:$A$41,'Sch D-1'!E41,'Sch D'!$B$11:$B$41,'Sch D-1'!F41)</f>
        <v>0</v>
      </c>
      <c r="I41" s="277">
        <f t="shared" si="0"/>
        <v>0</v>
      </c>
    </row>
    <row r="42" spans="1:9" ht="28.5" customHeight="1" x14ac:dyDescent="0.2">
      <c r="A42" s="961" t="s">
        <v>524</v>
      </c>
      <c r="B42" s="963" t="s">
        <v>525</v>
      </c>
      <c r="C42" s="377"/>
      <c r="D42" s="372"/>
      <c r="E42" s="373"/>
      <c r="F42" s="373"/>
      <c r="H42" s="374">
        <f>SUMIFS('Sch D'!$D$11:$D$41,'Sch D'!$A$11:$A$41,'Sch D-1'!E42,'Sch D'!$B$11:$B$41,'Sch D-1'!F42)</f>
        <v>0</v>
      </c>
      <c r="I42" s="277">
        <f t="shared" si="0"/>
        <v>0</v>
      </c>
    </row>
    <row r="43" spans="1:9" ht="28.5" customHeight="1" x14ac:dyDescent="0.2">
      <c r="A43" s="961" t="s">
        <v>526</v>
      </c>
      <c r="B43" s="964" t="s">
        <v>527</v>
      </c>
      <c r="C43" s="377"/>
      <c r="D43" s="372"/>
      <c r="E43" s="373"/>
      <c r="F43" s="373"/>
      <c r="H43" s="374">
        <f>SUMIFS('Sch D'!$D$11:$D$41,'Sch D'!$A$11:$A$41,'Sch D-1'!E43,'Sch D'!$B$11:$B$41,'Sch D-1'!F43)</f>
        <v>0</v>
      </c>
      <c r="I43" s="277">
        <f t="shared" si="0"/>
        <v>0</v>
      </c>
    </row>
    <row r="44" spans="1:9" ht="28.5" customHeight="1" x14ac:dyDescent="0.2">
      <c r="A44" s="961" t="s">
        <v>528</v>
      </c>
      <c r="B44" s="964" t="s">
        <v>529</v>
      </c>
      <c r="C44" s="377"/>
      <c r="D44" s="372"/>
      <c r="E44" s="373"/>
      <c r="F44" s="373"/>
      <c r="H44" s="374">
        <f>SUMIFS('Sch D'!$D$11:$D$41,'Sch D'!$A$11:$A$41,'Sch D-1'!E44,'Sch D'!$B$11:$B$41,'Sch D-1'!F44)</f>
        <v>0</v>
      </c>
      <c r="I44" s="277">
        <f t="shared" si="0"/>
        <v>0</v>
      </c>
    </row>
    <row r="45" spans="1:9" ht="28.5" customHeight="1" x14ac:dyDescent="0.2">
      <c r="A45" s="961" t="s">
        <v>530</v>
      </c>
      <c r="B45" s="964" t="s">
        <v>531</v>
      </c>
      <c r="C45" s="377"/>
      <c r="D45" s="372"/>
      <c r="E45" s="373"/>
      <c r="F45" s="373"/>
      <c r="H45" s="374">
        <f>SUMIFS('Sch D'!$D$11:$D$41,'Sch D'!$A$11:$A$41,'Sch D-1'!E45,'Sch D'!$B$11:$B$41,'Sch D-1'!F45)</f>
        <v>0</v>
      </c>
      <c r="I45" s="277">
        <f t="shared" si="0"/>
        <v>0</v>
      </c>
    </row>
    <row r="46" spans="1:9" ht="28.5" customHeight="1" x14ac:dyDescent="0.2">
      <c r="A46" s="961" t="s">
        <v>532</v>
      </c>
      <c r="B46" s="964" t="s">
        <v>533</v>
      </c>
      <c r="C46" s="377"/>
      <c r="D46" s="372"/>
      <c r="E46" s="373"/>
      <c r="F46" s="373"/>
      <c r="H46" s="374">
        <f>SUMIFS('Sch D'!$D$11:$D$41,'Sch D'!$A$11:$A$41,'Sch D-1'!E46,'Sch D'!$B$11:$B$41,'Sch D-1'!F46)</f>
        <v>0</v>
      </c>
      <c r="I46" s="277">
        <f t="shared" si="0"/>
        <v>0</v>
      </c>
    </row>
    <row r="47" spans="1:9" ht="28.5" customHeight="1" x14ac:dyDescent="0.2">
      <c r="A47" s="965" t="s">
        <v>534</v>
      </c>
      <c r="B47" s="964" t="s">
        <v>535</v>
      </c>
      <c r="C47" s="377"/>
      <c r="D47" s="372"/>
      <c r="E47" s="1125" t="s">
        <v>138</v>
      </c>
      <c r="F47" s="1125" t="s">
        <v>856</v>
      </c>
      <c r="H47" s="374">
        <f>SUMIFS('Sch D'!$D$11:$D$41,'Sch D'!$A$11:$A$41,'Sch D-1'!E47,'Sch D'!$B$11:$B$41,'Sch D-1'!F47)</f>
        <v>0</v>
      </c>
      <c r="I47" s="277">
        <f t="shared" si="0"/>
        <v>0</v>
      </c>
    </row>
    <row r="48" spans="1:9" ht="28.5" customHeight="1" x14ac:dyDescent="0.2">
      <c r="A48" s="961" t="s">
        <v>536</v>
      </c>
      <c r="B48" s="964" t="s">
        <v>537</v>
      </c>
      <c r="C48" s="377"/>
      <c r="D48" s="372"/>
      <c r="E48" s="373"/>
      <c r="F48" s="373"/>
      <c r="H48" s="374">
        <f>SUMIFS('Sch D'!$D$11:$D$41,'Sch D'!$A$11:$A$41,'Sch D-1'!E48,'Sch D'!$B$11:$B$41,'Sch D-1'!F48)</f>
        <v>0</v>
      </c>
      <c r="I48" s="277">
        <f t="shared" si="0"/>
        <v>0</v>
      </c>
    </row>
    <row r="49" spans="1:9" ht="28.5" customHeight="1" x14ac:dyDescent="0.2">
      <c r="A49" s="961" t="s">
        <v>538</v>
      </c>
      <c r="B49" s="964" t="s">
        <v>539</v>
      </c>
      <c r="C49" s="377"/>
      <c r="D49" s="372"/>
      <c r="E49" s="373"/>
      <c r="F49" s="373"/>
      <c r="H49" s="374">
        <f>SUMIFS('Sch D'!$D$11:$D$41,'Sch D'!$A$11:$A$41,'Sch D-1'!E49,'Sch D'!$B$11:$B$41,'Sch D-1'!F49)</f>
        <v>0</v>
      </c>
      <c r="I49" s="277">
        <f t="shared" si="0"/>
        <v>0</v>
      </c>
    </row>
    <row r="50" spans="1:9" ht="28.5" customHeight="1" x14ac:dyDescent="0.2">
      <c r="A50" s="961" t="s">
        <v>540</v>
      </c>
      <c r="B50" s="964" t="s">
        <v>541</v>
      </c>
      <c r="C50" s="377"/>
      <c r="D50" s="372"/>
      <c r="E50" s="373"/>
      <c r="F50" s="373"/>
      <c r="H50" s="374">
        <f>SUMIFS('Sch D'!$D$11:$D$41,'Sch D'!$A$11:$A$41,'Sch D-1'!E50,'Sch D'!$B$11:$B$41,'Sch D-1'!F50)</f>
        <v>0</v>
      </c>
      <c r="I50" s="277">
        <f t="shared" si="0"/>
        <v>0</v>
      </c>
    </row>
    <row r="51" spans="1:9" ht="28.5" customHeight="1" x14ac:dyDescent="0.2">
      <c r="A51" s="961" t="s">
        <v>542</v>
      </c>
      <c r="B51" s="964" t="s">
        <v>543</v>
      </c>
      <c r="C51" s="377"/>
      <c r="D51" s="372"/>
      <c r="E51" s="373"/>
      <c r="F51" s="373"/>
      <c r="H51" s="374">
        <f>SUMIFS('Sch D'!$D$11:$D$41,'Sch D'!$A$11:$A$41,'Sch D-1'!E51,'Sch D'!$B$11:$B$41,'Sch D-1'!F51)</f>
        <v>0</v>
      </c>
      <c r="I51" s="277">
        <f t="shared" si="0"/>
        <v>0</v>
      </c>
    </row>
    <row r="52" spans="1:9" ht="28.5" customHeight="1" x14ac:dyDescent="0.2">
      <c r="A52" s="961" t="s">
        <v>544</v>
      </c>
      <c r="B52" s="964" t="s">
        <v>545</v>
      </c>
      <c r="C52" s="377"/>
      <c r="D52" s="372"/>
      <c r="E52" s="373"/>
      <c r="F52" s="373"/>
      <c r="H52" s="374">
        <f>SUMIFS('Sch D'!$D$11:$D$41,'Sch D'!$A$11:$A$41,'Sch D-1'!E52,'Sch D'!$B$11:$B$41,'Sch D-1'!F52)</f>
        <v>0</v>
      </c>
      <c r="I52" s="277">
        <f t="shared" si="0"/>
        <v>0</v>
      </c>
    </row>
    <row r="53" spans="1:9" ht="28.5" customHeight="1" x14ac:dyDescent="0.2">
      <c r="A53" s="961" t="s">
        <v>546</v>
      </c>
      <c r="B53" s="964" t="s">
        <v>547</v>
      </c>
      <c r="C53" s="377"/>
      <c r="D53" s="372"/>
      <c r="E53" s="373"/>
      <c r="F53" s="373"/>
      <c r="H53" s="374">
        <f>SUMIFS('Sch D'!$D$11:$D$41,'Sch D'!$A$11:$A$41,'Sch D-1'!E53,'Sch D'!$B$11:$B$41,'Sch D-1'!F53)</f>
        <v>0</v>
      </c>
      <c r="I53" s="277">
        <f t="shared" si="0"/>
        <v>0</v>
      </c>
    </row>
    <row r="54" spans="1:9" ht="28.5" customHeight="1" x14ac:dyDescent="0.2">
      <c r="A54" s="961" t="s">
        <v>548</v>
      </c>
      <c r="B54" s="964" t="s">
        <v>549</v>
      </c>
      <c r="C54" s="377"/>
      <c r="D54" s="372"/>
      <c r="E54" s="373"/>
      <c r="F54" s="373"/>
      <c r="H54" s="374">
        <f>SUMIFS('Sch D'!$D$11:$D$41,'Sch D'!$A$11:$A$41,'Sch D-1'!E54,'Sch D'!$B$11:$B$41,'Sch D-1'!F54)</f>
        <v>0</v>
      </c>
      <c r="I54" s="277">
        <f t="shared" si="0"/>
        <v>0</v>
      </c>
    </row>
    <row r="55" spans="1:9" ht="28.5" customHeight="1" x14ac:dyDescent="0.2">
      <c r="A55" s="961" t="s">
        <v>550</v>
      </c>
      <c r="B55" s="964" t="s">
        <v>551</v>
      </c>
      <c r="C55" s="377"/>
      <c r="D55" s="372"/>
      <c r="E55" s="373"/>
      <c r="F55" s="373"/>
      <c r="H55" s="374">
        <f>SUMIFS('Sch D'!$D$11:$D$41,'Sch D'!$A$11:$A$41,'Sch D-1'!E55,'Sch D'!$B$11:$B$41,'Sch D-1'!F55)</f>
        <v>0</v>
      </c>
      <c r="I55" s="277">
        <f t="shared" si="0"/>
        <v>0</v>
      </c>
    </row>
    <row r="56" spans="1:9" ht="28.5" customHeight="1" x14ac:dyDescent="0.2">
      <c r="A56" s="961" t="s">
        <v>552</v>
      </c>
      <c r="B56" s="964" t="s">
        <v>553</v>
      </c>
      <c r="C56" s="377"/>
      <c r="D56" s="372"/>
      <c r="E56" s="373"/>
      <c r="F56" s="373"/>
      <c r="H56" s="374">
        <f>SUMIFS('Sch D'!$D$11:$D$41,'Sch D'!$A$11:$A$41,'Sch D-1'!E56,'Sch D'!$B$11:$B$41,'Sch D-1'!F56)</f>
        <v>0</v>
      </c>
      <c r="I56" s="277">
        <f t="shared" si="0"/>
        <v>0</v>
      </c>
    </row>
    <row r="57" spans="1:9" ht="28.5" customHeight="1" x14ac:dyDescent="0.2">
      <c r="A57" s="961" t="s">
        <v>554</v>
      </c>
      <c r="B57" s="964" t="s">
        <v>555</v>
      </c>
      <c r="C57" s="377"/>
      <c r="D57" s="372"/>
      <c r="E57" s="373"/>
      <c r="F57" s="373"/>
      <c r="H57" s="374">
        <f>SUMIFS('Sch D'!$D$11:$D$41,'Sch D'!$A$11:$A$41,'Sch D-1'!E57,'Sch D'!$B$11:$B$41,'Sch D-1'!F57)</f>
        <v>0</v>
      </c>
      <c r="I57" s="277">
        <f t="shared" si="0"/>
        <v>0</v>
      </c>
    </row>
    <row r="58" spans="1:9" ht="28.5" customHeight="1" x14ac:dyDescent="0.2">
      <c r="A58" s="961" t="s">
        <v>556</v>
      </c>
      <c r="B58" s="873" t="s">
        <v>860</v>
      </c>
      <c r="C58" s="377"/>
      <c r="D58" s="378">
        <f>'Sch E'!E13</f>
        <v>0</v>
      </c>
      <c r="E58" s="1125" t="s">
        <v>170</v>
      </c>
      <c r="F58" s="1125" t="s">
        <v>189</v>
      </c>
      <c r="H58" s="374">
        <f>SUMIFS('Sch D'!$D$11:$D$41,'Sch D'!$A$11:$A$41,'Sch D-1'!E58,'Sch D'!$B$11:$B$41,'Sch D-1'!F58)</f>
        <v>0</v>
      </c>
      <c r="I58" s="277">
        <f t="shared" si="0"/>
        <v>0</v>
      </c>
    </row>
    <row r="59" spans="1:9" ht="28.5" customHeight="1" x14ac:dyDescent="0.2">
      <c r="A59" s="961" t="s">
        <v>557</v>
      </c>
      <c r="B59" s="964" t="s">
        <v>558</v>
      </c>
      <c r="C59" s="377"/>
      <c r="D59" s="372"/>
      <c r="E59" s="373"/>
      <c r="F59" s="373"/>
      <c r="H59" s="374">
        <f>SUMIFS('Sch D'!$D$11:$D$41,'Sch D'!$A$11:$A$41,'Sch D-1'!E59,'Sch D'!$B$11:$B$41,'Sch D-1'!F59)</f>
        <v>0</v>
      </c>
      <c r="I59" s="277">
        <f t="shared" si="0"/>
        <v>0</v>
      </c>
    </row>
    <row r="60" spans="1:9" ht="28.5" customHeight="1" x14ac:dyDescent="0.2">
      <c r="A60" s="961" t="s">
        <v>559</v>
      </c>
      <c r="B60" s="1222" t="s">
        <v>859</v>
      </c>
      <c r="C60" s="1222"/>
      <c r="D60" s="378">
        <f>'Sch H'!I19</f>
        <v>0</v>
      </c>
      <c r="E60" s="1125" t="s">
        <v>855</v>
      </c>
      <c r="F60" s="1125" t="s">
        <v>855</v>
      </c>
      <c r="H60" s="374">
        <f>SUMIFS('Sch D'!$D$11:$D$41,'Sch D'!$A$11:$A$41,'Sch D-1'!E60,'Sch D'!$B$11:$B$41,'Sch D-1'!F60)</f>
        <v>0</v>
      </c>
      <c r="I60" s="277">
        <f t="shared" si="0"/>
        <v>0</v>
      </c>
    </row>
    <row r="61" spans="1:9" ht="28.5" customHeight="1" x14ac:dyDescent="0.2">
      <c r="A61" s="961" t="s">
        <v>560</v>
      </c>
      <c r="B61" s="963" t="s">
        <v>561</v>
      </c>
      <c r="C61" s="376"/>
      <c r="D61" s="372"/>
      <c r="E61" s="373"/>
      <c r="F61" s="373"/>
      <c r="H61" s="374">
        <f>SUMIFS('Sch D'!$D$11:$D$41,'Sch D'!$A$11:$A$41,'Sch D-1'!E61,'Sch D'!$B$11:$B$41,'Sch D-1'!F61)</f>
        <v>0</v>
      </c>
      <c r="I61" s="277">
        <f t="shared" si="0"/>
        <v>0</v>
      </c>
    </row>
    <row r="62" spans="1:9" ht="28.5" customHeight="1" x14ac:dyDescent="0.2">
      <c r="A62" s="961" t="s">
        <v>562</v>
      </c>
      <c r="B62" s="963" t="s">
        <v>563</v>
      </c>
      <c r="C62" s="377"/>
      <c r="D62" s="372"/>
      <c r="E62" s="373"/>
      <c r="F62" s="373"/>
      <c r="H62" s="374">
        <f>SUMIFS('Sch D'!$D$11:$D$41,'Sch D'!$A$11:$A$41,'Sch D-1'!E62,'Sch D'!$B$11:$B$41,'Sch D-1'!F62)</f>
        <v>0</v>
      </c>
      <c r="I62" s="277">
        <f t="shared" si="0"/>
        <v>0</v>
      </c>
    </row>
    <row r="63" spans="1:9" ht="28.5" customHeight="1" x14ac:dyDescent="0.2">
      <c r="A63" s="961" t="s">
        <v>564</v>
      </c>
      <c r="B63" s="966" t="s">
        <v>565</v>
      </c>
      <c r="C63" s="377"/>
      <c r="D63" s="372"/>
      <c r="E63" s="1125" t="s">
        <v>138</v>
      </c>
      <c r="F63" s="1125" t="s">
        <v>856</v>
      </c>
      <c r="H63" s="374">
        <f>SUMIFS('Sch D'!$D$11:$D$41,'Sch D'!$A$11:$A$41,'Sch D-1'!E63,'Sch D'!$B$11:$B$41,'Sch D-1'!F63)</f>
        <v>0</v>
      </c>
      <c r="I63" s="277">
        <f t="shared" si="0"/>
        <v>0</v>
      </c>
    </row>
    <row r="64" spans="1:9" ht="28.5" customHeight="1" x14ac:dyDescent="0.2">
      <c r="A64" s="961" t="s">
        <v>566</v>
      </c>
      <c r="B64" s="966" t="s">
        <v>567</v>
      </c>
      <c r="C64" s="377"/>
      <c r="D64" s="372"/>
      <c r="E64" s="1125" t="s">
        <v>138</v>
      </c>
      <c r="F64" s="1125" t="s">
        <v>30</v>
      </c>
      <c r="H64" s="374">
        <f>SUMIFS('Sch D'!$D$11:$D$41,'Sch D'!$A$11:$A$41,'Sch D-1'!E64,'Sch D'!$B$11:$B$41,'Sch D-1'!F64)</f>
        <v>0</v>
      </c>
      <c r="I64" s="277">
        <f t="shared" si="0"/>
        <v>0</v>
      </c>
    </row>
    <row r="65" spans="1:9" ht="28.5" customHeight="1" x14ac:dyDescent="0.2">
      <c r="A65" s="961" t="s">
        <v>566</v>
      </c>
      <c r="B65" s="966" t="s">
        <v>567</v>
      </c>
      <c r="C65" s="1126"/>
      <c r="D65" s="1127"/>
      <c r="E65" s="1125" t="s">
        <v>138</v>
      </c>
      <c r="F65" s="1125" t="s">
        <v>28</v>
      </c>
      <c r="H65" s="374"/>
      <c r="I65" s="277"/>
    </row>
    <row r="66" spans="1:9" ht="28.5" customHeight="1" x14ac:dyDescent="0.2">
      <c r="A66" s="961" t="s">
        <v>566</v>
      </c>
      <c r="B66" s="966" t="s">
        <v>567</v>
      </c>
      <c r="C66" s="1126"/>
      <c r="D66" s="1127"/>
      <c r="E66" s="1125" t="s">
        <v>138</v>
      </c>
      <c r="F66" s="1125" t="s">
        <v>189</v>
      </c>
      <c r="H66" s="374"/>
      <c r="I66" s="277"/>
    </row>
    <row r="67" spans="1:9" ht="28.5" customHeight="1" x14ac:dyDescent="0.2">
      <c r="A67" s="961" t="s">
        <v>568</v>
      </c>
      <c r="B67" s="966" t="s">
        <v>569</v>
      </c>
      <c r="C67" s="377"/>
      <c r="D67" s="372"/>
      <c r="E67" s="373"/>
      <c r="F67" s="373"/>
      <c r="H67" s="374">
        <f>SUMIFS('Sch D'!$D$11:$D$41,'Sch D'!$A$11:$A$41,'Sch D-1'!E67,'Sch D'!$B$11:$B$41,'Sch D-1'!F67)</f>
        <v>0</v>
      </c>
      <c r="I67" s="277">
        <f t="shared" si="0"/>
        <v>0</v>
      </c>
    </row>
    <row r="68" spans="1:9" ht="28.5" customHeight="1" x14ac:dyDescent="0.2">
      <c r="A68" s="961" t="s">
        <v>570</v>
      </c>
      <c r="B68" s="966" t="s">
        <v>571</v>
      </c>
      <c r="C68" s="377"/>
      <c r="D68" s="372"/>
      <c r="E68" s="373"/>
      <c r="F68" s="373"/>
      <c r="H68" s="374">
        <f>SUMIFS('Sch D'!$D$11:$D$41,'Sch D'!$A$11:$A$41,'Sch D-1'!E68,'Sch D'!$B$11:$B$41,'Sch D-1'!F68)</f>
        <v>0</v>
      </c>
      <c r="I68" s="277">
        <f t="shared" si="0"/>
        <v>0</v>
      </c>
    </row>
    <row r="69" spans="1:9" ht="28.5" customHeight="1" x14ac:dyDescent="0.2">
      <c r="A69" s="961" t="s">
        <v>572</v>
      </c>
      <c r="B69" s="966" t="s">
        <v>573</v>
      </c>
      <c r="C69" s="377"/>
      <c r="D69" s="372"/>
      <c r="E69" s="373"/>
      <c r="F69" s="373"/>
      <c r="H69" s="374">
        <f>SUMIFS('Sch D'!$D$11:$D$41,'Sch D'!$A$11:$A$41,'Sch D-1'!E69,'Sch D'!$B$11:$B$41,'Sch D-1'!F69)</f>
        <v>0</v>
      </c>
      <c r="I69" s="277">
        <f t="shared" si="0"/>
        <v>0</v>
      </c>
    </row>
    <row r="70" spans="1:9" ht="28.5" customHeight="1" x14ac:dyDescent="0.2">
      <c r="A70" s="961" t="s">
        <v>574</v>
      </c>
      <c r="B70" s="966" t="s">
        <v>575</v>
      </c>
      <c r="C70" s="377"/>
      <c r="D70" s="372"/>
      <c r="E70" s="373"/>
      <c r="F70" s="373"/>
      <c r="H70" s="374">
        <f>SUMIFS('Sch D'!$D$11:$D$41,'Sch D'!$A$11:$A$41,'Sch D-1'!E70,'Sch D'!$B$11:$B$41,'Sch D-1'!F70)</f>
        <v>0</v>
      </c>
      <c r="I70" s="277">
        <f t="shared" si="0"/>
        <v>0</v>
      </c>
    </row>
    <row r="71" spans="1:9" ht="28.5" customHeight="1" x14ac:dyDescent="0.2">
      <c r="A71" s="961" t="s">
        <v>576</v>
      </c>
      <c r="B71" s="966" t="s">
        <v>577</v>
      </c>
      <c r="C71" s="377"/>
      <c r="D71" s="372"/>
      <c r="E71" s="373"/>
      <c r="F71" s="373"/>
      <c r="H71" s="374">
        <f>SUMIFS('Sch D'!$D$11:$D$41,'Sch D'!$A$11:$A$41,'Sch D-1'!E71,'Sch D'!$B$11:$B$41,'Sch D-1'!F71)</f>
        <v>0</v>
      </c>
      <c r="I71" s="277">
        <f t="shared" si="0"/>
        <v>0</v>
      </c>
    </row>
    <row r="72" spans="1:9" ht="28.5" customHeight="1" x14ac:dyDescent="0.2">
      <c r="A72" s="961" t="s">
        <v>578</v>
      </c>
      <c r="B72" s="966" t="s">
        <v>579</v>
      </c>
      <c r="C72" s="377"/>
      <c r="D72" s="372"/>
      <c r="E72" s="373"/>
      <c r="F72" s="373"/>
      <c r="H72" s="374">
        <f>SUMIFS('Sch D'!$D$11:$D$41,'Sch D'!$A$11:$A$41,'Sch D-1'!E72,'Sch D'!$B$11:$B$41,'Sch D-1'!F72)</f>
        <v>0</v>
      </c>
      <c r="I72" s="277">
        <f t="shared" si="0"/>
        <v>0</v>
      </c>
    </row>
    <row r="73" spans="1:9" ht="28.5" customHeight="1" x14ac:dyDescent="0.2">
      <c r="A73" s="961" t="s">
        <v>580</v>
      </c>
      <c r="B73" s="966" t="s">
        <v>581</v>
      </c>
      <c r="C73" s="377"/>
      <c r="D73" s="378">
        <f>'Sch F'!H18</f>
        <v>0</v>
      </c>
      <c r="E73" s="373"/>
      <c r="F73" s="373"/>
      <c r="H73" s="374">
        <f>SUMIFS('Sch D'!$D$11:$D$41,'Sch D'!$A$11:$A$41,'Sch D-1'!E73,'Sch D'!$B$11:$B$41,'Sch D-1'!F73)</f>
        <v>0</v>
      </c>
      <c r="I73" s="277">
        <f t="shared" si="0"/>
        <v>0</v>
      </c>
    </row>
    <row r="74" spans="1:9" ht="28.5" customHeight="1" x14ac:dyDescent="0.2">
      <c r="A74" s="961" t="s">
        <v>582</v>
      </c>
      <c r="B74" s="966" t="s">
        <v>583</v>
      </c>
      <c r="C74" s="377"/>
      <c r="D74" s="372"/>
      <c r="E74" s="373"/>
      <c r="F74" s="373"/>
      <c r="H74" s="374">
        <f>SUMIFS('Sch D'!$D$11:$D$41,'Sch D'!$A$11:$A$41,'Sch D-1'!E74,'Sch D'!$B$11:$B$41,'Sch D-1'!F74)</f>
        <v>0</v>
      </c>
      <c r="I74" s="277">
        <f t="shared" si="0"/>
        <v>0</v>
      </c>
    </row>
    <row r="75" spans="1:9" ht="28.5" customHeight="1" x14ac:dyDescent="0.2">
      <c r="A75" s="961" t="s">
        <v>584</v>
      </c>
      <c r="B75" s="966" t="s">
        <v>585</v>
      </c>
      <c r="C75" s="377"/>
      <c r="D75" s="372"/>
      <c r="E75" s="373"/>
      <c r="F75" s="373"/>
      <c r="H75" s="374">
        <f>SUMIFS('Sch D'!$D$11:$D$41,'Sch D'!$A$11:$A$41,'Sch D-1'!E75,'Sch D'!$B$11:$B$41,'Sch D-1'!F75)</f>
        <v>0</v>
      </c>
      <c r="I75" s="277">
        <f t="shared" ref="I75:I122" si="1">SUMIFS($D$8:$D$122,$E$8:$E$122,E75,$F$8:$F$122,F75)-H75</f>
        <v>0</v>
      </c>
    </row>
    <row r="76" spans="1:9" ht="28.5" customHeight="1" x14ac:dyDescent="0.2">
      <c r="A76" s="961" t="s">
        <v>586</v>
      </c>
      <c r="B76" s="966" t="s">
        <v>587</v>
      </c>
      <c r="C76" s="377"/>
      <c r="D76" s="372"/>
      <c r="E76" s="373"/>
      <c r="F76" s="373"/>
      <c r="H76" s="374">
        <f>SUMIFS('Sch D'!$D$11:$D$41,'Sch D'!$A$11:$A$41,'Sch D-1'!E76,'Sch D'!$B$11:$B$41,'Sch D-1'!F76)</f>
        <v>0</v>
      </c>
      <c r="I76" s="277">
        <f t="shared" si="1"/>
        <v>0</v>
      </c>
    </row>
    <row r="77" spans="1:9" ht="28.5" customHeight="1" x14ac:dyDescent="0.2">
      <c r="A77" s="961" t="s">
        <v>588</v>
      </c>
      <c r="B77" s="964" t="s">
        <v>589</v>
      </c>
      <c r="C77" s="377"/>
      <c r="D77" s="372"/>
      <c r="E77" s="373"/>
      <c r="F77" s="373"/>
      <c r="H77" s="374">
        <f>SUMIFS('Sch D'!$D$11:$D$41,'Sch D'!$A$11:$A$41,'Sch D-1'!E77,'Sch D'!$B$11:$B$41,'Sch D-1'!F77)</f>
        <v>0</v>
      </c>
      <c r="I77" s="277">
        <f t="shared" si="1"/>
        <v>0</v>
      </c>
    </row>
    <row r="78" spans="1:9" ht="28.5" customHeight="1" x14ac:dyDescent="0.2">
      <c r="A78" s="379"/>
      <c r="B78" s="380"/>
      <c r="C78" s="381"/>
      <c r="D78" s="382"/>
      <c r="E78" s="373"/>
      <c r="F78" s="373"/>
      <c r="H78" s="374">
        <f>SUMIFS('Sch D'!$D$11:$D$41,'Sch D'!$A$11:$A$41,'Sch D-1'!E78,'Sch D'!$B$11:$B$41,'Sch D-1'!F78)</f>
        <v>0</v>
      </c>
      <c r="I78" s="277">
        <f t="shared" si="1"/>
        <v>0</v>
      </c>
    </row>
    <row r="79" spans="1:9" ht="28.5" customHeight="1" x14ac:dyDescent="0.2">
      <c r="A79" s="379"/>
      <c r="B79" s="380"/>
      <c r="C79" s="381"/>
      <c r="D79" s="382"/>
      <c r="E79" s="373"/>
      <c r="F79" s="373"/>
      <c r="H79" s="374">
        <f>SUMIFS('Sch D'!$D$11:$D$41,'Sch D'!$A$11:$A$41,'Sch D-1'!E79,'Sch D'!$B$11:$B$41,'Sch D-1'!F79)</f>
        <v>0</v>
      </c>
      <c r="I79" s="277">
        <f t="shared" si="1"/>
        <v>0</v>
      </c>
    </row>
    <row r="80" spans="1:9" ht="28.5" customHeight="1" x14ac:dyDescent="0.2">
      <c r="A80" s="379"/>
      <c r="B80" s="380"/>
      <c r="C80" s="381"/>
      <c r="D80" s="382"/>
      <c r="E80" s="373"/>
      <c r="F80" s="373"/>
      <c r="H80" s="374">
        <f>SUMIFS('Sch D'!$D$11:$D$41,'Sch D'!$A$11:$A$41,'Sch D-1'!E80,'Sch D'!$B$11:$B$41,'Sch D-1'!F80)</f>
        <v>0</v>
      </c>
      <c r="I80" s="277">
        <f t="shared" si="1"/>
        <v>0</v>
      </c>
    </row>
    <row r="81" spans="1:9" ht="28.5" customHeight="1" x14ac:dyDescent="0.2">
      <c r="A81" s="379"/>
      <c r="B81" s="380"/>
      <c r="C81" s="381"/>
      <c r="D81" s="382"/>
      <c r="E81" s="373"/>
      <c r="F81" s="373"/>
      <c r="H81" s="374">
        <f>SUMIFS('Sch D'!$D$11:$D$41,'Sch D'!$A$11:$A$41,'Sch D-1'!E81,'Sch D'!$B$11:$B$41,'Sch D-1'!F81)</f>
        <v>0</v>
      </c>
      <c r="I81" s="277">
        <f t="shared" si="1"/>
        <v>0</v>
      </c>
    </row>
    <row r="82" spans="1:9" ht="28.5" customHeight="1" x14ac:dyDescent="0.2">
      <c r="A82" s="379"/>
      <c r="B82" s="380"/>
      <c r="C82" s="381"/>
      <c r="D82" s="382"/>
      <c r="E82" s="373"/>
      <c r="F82" s="373"/>
      <c r="H82" s="374">
        <f>SUMIFS('Sch D'!$D$11:$D$41,'Sch D'!$A$11:$A$41,'Sch D-1'!E82,'Sch D'!$B$11:$B$41,'Sch D-1'!F82)</f>
        <v>0</v>
      </c>
      <c r="I82" s="277">
        <f t="shared" si="1"/>
        <v>0</v>
      </c>
    </row>
    <row r="83" spans="1:9" ht="28.5" customHeight="1" x14ac:dyDescent="0.2">
      <c r="A83" s="379"/>
      <c r="B83" s="380"/>
      <c r="C83" s="381"/>
      <c r="D83" s="382"/>
      <c r="E83" s="373"/>
      <c r="F83" s="373"/>
      <c r="H83" s="374">
        <f>SUMIFS('Sch D'!$D$11:$D$41,'Sch D'!$A$11:$A$41,'Sch D-1'!E83,'Sch D'!$B$11:$B$41,'Sch D-1'!F83)</f>
        <v>0</v>
      </c>
      <c r="I83" s="277">
        <f t="shared" si="1"/>
        <v>0</v>
      </c>
    </row>
    <row r="84" spans="1:9" ht="28.5" customHeight="1" x14ac:dyDescent="0.2">
      <c r="A84" s="379"/>
      <c r="B84" s="380"/>
      <c r="C84" s="381"/>
      <c r="D84" s="382"/>
      <c r="E84" s="373"/>
      <c r="F84" s="373"/>
      <c r="H84" s="374">
        <f>SUMIFS('Sch D'!$D$11:$D$41,'Sch D'!$A$11:$A$41,'Sch D-1'!E84,'Sch D'!$B$11:$B$41,'Sch D-1'!F84)</f>
        <v>0</v>
      </c>
      <c r="I84" s="277">
        <f t="shared" si="1"/>
        <v>0</v>
      </c>
    </row>
    <row r="85" spans="1:9" ht="28.5" customHeight="1" x14ac:dyDescent="0.2">
      <c r="A85" s="379"/>
      <c r="B85" s="380"/>
      <c r="C85" s="381"/>
      <c r="D85" s="382"/>
      <c r="E85" s="373"/>
      <c r="F85" s="373"/>
      <c r="H85" s="374">
        <f>SUMIFS('Sch D'!$D$11:$D$41,'Sch D'!$A$11:$A$41,'Sch D-1'!E85,'Sch D'!$B$11:$B$41,'Sch D-1'!F85)</f>
        <v>0</v>
      </c>
      <c r="I85" s="277">
        <f t="shared" si="1"/>
        <v>0</v>
      </c>
    </row>
    <row r="86" spans="1:9" ht="28.5" customHeight="1" x14ac:dyDescent="0.2">
      <c r="A86" s="379"/>
      <c r="B86" s="380"/>
      <c r="C86" s="381"/>
      <c r="D86" s="382"/>
      <c r="E86" s="373"/>
      <c r="F86" s="373"/>
      <c r="H86" s="374">
        <f>SUMIFS('Sch D'!$D$11:$D$41,'Sch D'!$A$11:$A$41,'Sch D-1'!E86,'Sch D'!$B$11:$B$41,'Sch D-1'!F86)</f>
        <v>0</v>
      </c>
      <c r="I86" s="277">
        <f t="shared" si="1"/>
        <v>0</v>
      </c>
    </row>
    <row r="87" spans="1:9" ht="28.5" customHeight="1" x14ac:dyDescent="0.2">
      <c r="A87" s="379"/>
      <c r="B87" s="380"/>
      <c r="C87" s="381"/>
      <c r="D87" s="382"/>
      <c r="E87" s="373"/>
      <c r="F87" s="373"/>
      <c r="H87" s="374">
        <f>SUMIFS('Sch D'!$D$11:$D$41,'Sch D'!$A$11:$A$41,'Sch D-1'!E87,'Sch D'!$B$11:$B$41,'Sch D-1'!F87)</f>
        <v>0</v>
      </c>
      <c r="I87" s="277">
        <f t="shared" si="1"/>
        <v>0</v>
      </c>
    </row>
    <row r="88" spans="1:9" ht="28.5" customHeight="1" x14ac:dyDescent="0.2">
      <c r="A88" s="379"/>
      <c r="B88" s="380"/>
      <c r="C88" s="381"/>
      <c r="D88" s="382"/>
      <c r="E88" s="373"/>
      <c r="F88" s="373"/>
      <c r="H88" s="374">
        <f>SUMIFS('Sch D'!$D$11:$D$41,'Sch D'!$A$11:$A$41,'Sch D-1'!E88,'Sch D'!$B$11:$B$41,'Sch D-1'!F88)</f>
        <v>0</v>
      </c>
      <c r="I88" s="277">
        <f t="shared" si="1"/>
        <v>0</v>
      </c>
    </row>
    <row r="89" spans="1:9" ht="28.5" customHeight="1" x14ac:dyDescent="0.2">
      <c r="A89" s="379"/>
      <c r="B89" s="380"/>
      <c r="C89" s="381"/>
      <c r="D89" s="382"/>
      <c r="E89" s="373"/>
      <c r="F89" s="373"/>
      <c r="H89" s="374">
        <f>SUMIFS('Sch D'!$D$11:$D$41,'Sch D'!$A$11:$A$41,'Sch D-1'!E89,'Sch D'!$B$11:$B$41,'Sch D-1'!F89)</f>
        <v>0</v>
      </c>
      <c r="I89" s="277">
        <f t="shared" si="1"/>
        <v>0</v>
      </c>
    </row>
    <row r="90" spans="1:9" ht="28.5" customHeight="1" x14ac:dyDescent="0.2">
      <c r="A90" s="379"/>
      <c r="B90" s="380"/>
      <c r="C90" s="381"/>
      <c r="D90" s="382"/>
      <c r="E90" s="373"/>
      <c r="F90" s="373"/>
      <c r="H90" s="374">
        <f>SUMIFS('Sch D'!$D$11:$D$41,'Sch D'!$A$11:$A$41,'Sch D-1'!E90,'Sch D'!$B$11:$B$41,'Sch D-1'!F90)</f>
        <v>0</v>
      </c>
      <c r="I90" s="277">
        <f t="shared" si="1"/>
        <v>0</v>
      </c>
    </row>
    <row r="91" spans="1:9" ht="28.5" customHeight="1" x14ac:dyDescent="0.2">
      <c r="A91" s="379"/>
      <c r="B91" s="380"/>
      <c r="C91" s="381"/>
      <c r="D91" s="382"/>
      <c r="E91" s="373"/>
      <c r="F91" s="373"/>
      <c r="H91" s="374">
        <f>SUMIFS('Sch D'!$D$11:$D$41,'Sch D'!$A$11:$A$41,'Sch D-1'!E91,'Sch D'!$B$11:$B$41,'Sch D-1'!F91)</f>
        <v>0</v>
      </c>
      <c r="I91" s="277">
        <f t="shared" si="1"/>
        <v>0</v>
      </c>
    </row>
    <row r="92" spans="1:9" ht="28.5" customHeight="1" x14ac:dyDescent="0.2">
      <c r="A92" s="379"/>
      <c r="B92" s="380"/>
      <c r="C92" s="381"/>
      <c r="D92" s="382"/>
      <c r="E92" s="373"/>
      <c r="F92" s="373"/>
      <c r="H92" s="374">
        <f>SUMIFS('Sch D'!$D$11:$D$41,'Sch D'!$A$11:$A$41,'Sch D-1'!E92,'Sch D'!$B$11:$B$41,'Sch D-1'!F92)</f>
        <v>0</v>
      </c>
      <c r="I92" s="277">
        <f t="shared" si="1"/>
        <v>0</v>
      </c>
    </row>
    <row r="93" spans="1:9" ht="28.5" customHeight="1" x14ac:dyDescent="0.2">
      <c r="A93" s="379"/>
      <c r="B93" s="380"/>
      <c r="C93" s="381"/>
      <c r="D93" s="382"/>
      <c r="E93" s="373"/>
      <c r="F93" s="373"/>
      <c r="H93" s="374">
        <f>SUMIFS('Sch D'!$D$11:$D$41,'Sch D'!$A$11:$A$41,'Sch D-1'!E93,'Sch D'!$B$11:$B$41,'Sch D-1'!F93)</f>
        <v>0</v>
      </c>
      <c r="I93" s="277">
        <f t="shared" si="1"/>
        <v>0</v>
      </c>
    </row>
    <row r="94" spans="1:9" ht="28.5" customHeight="1" x14ac:dyDescent="0.2">
      <c r="A94" s="379"/>
      <c r="B94" s="380"/>
      <c r="C94" s="381"/>
      <c r="D94" s="382"/>
      <c r="E94" s="373"/>
      <c r="F94" s="373"/>
      <c r="H94" s="374">
        <f>SUMIFS('Sch D'!$D$11:$D$41,'Sch D'!$A$11:$A$41,'Sch D-1'!E94,'Sch D'!$B$11:$B$41,'Sch D-1'!F94)</f>
        <v>0</v>
      </c>
      <c r="I94" s="277">
        <f t="shared" si="1"/>
        <v>0</v>
      </c>
    </row>
    <row r="95" spans="1:9" ht="28.5" customHeight="1" x14ac:dyDescent="0.2">
      <c r="A95" s="379"/>
      <c r="B95" s="380"/>
      <c r="C95" s="381"/>
      <c r="D95" s="382"/>
      <c r="E95" s="373"/>
      <c r="F95" s="373"/>
      <c r="H95" s="374">
        <f>SUMIFS('Sch D'!$D$11:$D$41,'Sch D'!$A$11:$A$41,'Sch D-1'!E95,'Sch D'!$B$11:$B$41,'Sch D-1'!F95)</f>
        <v>0</v>
      </c>
      <c r="I95" s="277">
        <f t="shared" si="1"/>
        <v>0</v>
      </c>
    </row>
    <row r="96" spans="1:9" ht="28.5" customHeight="1" x14ac:dyDescent="0.2">
      <c r="A96" s="379"/>
      <c r="B96" s="380"/>
      <c r="C96" s="381"/>
      <c r="D96" s="382"/>
      <c r="E96" s="373"/>
      <c r="F96" s="373"/>
      <c r="H96" s="374">
        <f>SUMIFS('Sch D'!$D$11:$D$41,'Sch D'!$A$11:$A$41,'Sch D-1'!E96,'Sch D'!$B$11:$B$41,'Sch D-1'!F96)</f>
        <v>0</v>
      </c>
      <c r="I96" s="277">
        <f t="shared" si="1"/>
        <v>0</v>
      </c>
    </row>
    <row r="97" spans="1:9" ht="28.5" customHeight="1" x14ac:dyDescent="0.2">
      <c r="A97" s="379"/>
      <c r="B97" s="380"/>
      <c r="C97" s="381"/>
      <c r="D97" s="382"/>
      <c r="E97" s="373"/>
      <c r="F97" s="373"/>
      <c r="H97" s="374">
        <f>SUMIFS('Sch D'!$D$11:$D$41,'Sch D'!$A$11:$A$41,'Sch D-1'!E97,'Sch D'!$B$11:$B$41,'Sch D-1'!F97)</f>
        <v>0</v>
      </c>
      <c r="I97" s="277">
        <f t="shared" si="1"/>
        <v>0</v>
      </c>
    </row>
    <row r="98" spans="1:9" ht="28.5" customHeight="1" x14ac:dyDescent="0.2">
      <c r="A98" s="379"/>
      <c r="B98" s="380"/>
      <c r="C98" s="381"/>
      <c r="D98" s="382"/>
      <c r="E98" s="373"/>
      <c r="F98" s="373"/>
      <c r="H98" s="374">
        <f>SUMIFS('Sch D'!$D$11:$D$41,'Sch D'!$A$11:$A$41,'Sch D-1'!E98,'Sch D'!$B$11:$B$41,'Sch D-1'!F98)</f>
        <v>0</v>
      </c>
      <c r="I98" s="277">
        <f t="shared" si="1"/>
        <v>0</v>
      </c>
    </row>
    <row r="99" spans="1:9" ht="28.5" customHeight="1" x14ac:dyDescent="0.2">
      <c r="A99" s="379"/>
      <c r="B99" s="380"/>
      <c r="C99" s="381"/>
      <c r="D99" s="382"/>
      <c r="E99" s="373"/>
      <c r="F99" s="373"/>
      <c r="H99" s="374">
        <f>SUMIFS('Sch D'!$D$11:$D$41,'Sch D'!$A$11:$A$41,'Sch D-1'!E99,'Sch D'!$B$11:$B$41,'Sch D-1'!F99)</f>
        <v>0</v>
      </c>
      <c r="I99" s="277">
        <f t="shared" si="1"/>
        <v>0</v>
      </c>
    </row>
    <row r="100" spans="1:9" ht="28.5" customHeight="1" x14ac:dyDescent="0.2">
      <c r="A100" s="379"/>
      <c r="B100" s="380"/>
      <c r="C100" s="381"/>
      <c r="D100" s="382"/>
      <c r="E100" s="373"/>
      <c r="F100" s="373"/>
      <c r="H100" s="374">
        <f>SUMIFS('Sch D'!$D$11:$D$41,'Sch D'!$A$11:$A$41,'Sch D-1'!E100,'Sch D'!$B$11:$B$41,'Sch D-1'!F100)</f>
        <v>0</v>
      </c>
      <c r="I100" s="277">
        <f t="shared" si="1"/>
        <v>0</v>
      </c>
    </row>
    <row r="101" spans="1:9" ht="28.5" customHeight="1" x14ac:dyDescent="0.2">
      <c r="A101" s="379"/>
      <c r="B101" s="380"/>
      <c r="C101" s="381"/>
      <c r="D101" s="382"/>
      <c r="E101" s="373"/>
      <c r="F101" s="373"/>
      <c r="H101" s="374">
        <f>SUMIFS('Sch D'!$D$11:$D$41,'Sch D'!$A$11:$A$41,'Sch D-1'!E101,'Sch D'!$B$11:$B$41,'Sch D-1'!F101)</f>
        <v>0</v>
      </c>
      <c r="I101" s="277">
        <f t="shared" si="1"/>
        <v>0</v>
      </c>
    </row>
    <row r="102" spans="1:9" ht="28.5" customHeight="1" x14ac:dyDescent="0.2">
      <c r="A102" s="379"/>
      <c r="B102" s="380"/>
      <c r="C102" s="381"/>
      <c r="D102" s="382"/>
      <c r="E102" s="373"/>
      <c r="F102" s="373"/>
      <c r="H102" s="374">
        <f>SUMIFS('Sch D'!$D$11:$D$41,'Sch D'!$A$11:$A$41,'Sch D-1'!E102,'Sch D'!$B$11:$B$41,'Sch D-1'!F102)</f>
        <v>0</v>
      </c>
      <c r="I102" s="277">
        <f t="shared" si="1"/>
        <v>0</v>
      </c>
    </row>
    <row r="103" spans="1:9" ht="28.5" customHeight="1" x14ac:dyDescent="0.2">
      <c r="A103" s="379"/>
      <c r="B103" s="380"/>
      <c r="C103" s="381"/>
      <c r="D103" s="382"/>
      <c r="E103" s="373"/>
      <c r="F103" s="373"/>
      <c r="H103" s="374">
        <f>SUMIFS('Sch D'!$D$11:$D$41,'Sch D'!$A$11:$A$41,'Sch D-1'!E103,'Sch D'!$B$11:$B$41,'Sch D-1'!F103)</f>
        <v>0</v>
      </c>
      <c r="I103" s="277">
        <f t="shared" si="1"/>
        <v>0</v>
      </c>
    </row>
    <row r="104" spans="1:9" ht="28.5" customHeight="1" x14ac:dyDescent="0.2">
      <c r="A104" s="379"/>
      <c r="B104" s="380"/>
      <c r="C104" s="381"/>
      <c r="D104" s="382"/>
      <c r="E104" s="373"/>
      <c r="F104" s="373"/>
      <c r="H104" s="374">
        <f>SUMIFS('Sch D'!$D$11:$D$41,'Sch D'!$A$11:$A$41,'Sch D-1'!E104,'Sch D'!$B$11:$B$41,'Sch D-1'!F104)</f>
        <v>0</v>
      </c>
      <c r="I104" s="277">
        <f t="shared" si="1"/>
        <v>0</v>
      </c>
    </row>
    <row r="105" spans="1:9" ht="28.5" customHeight="1" x14ac:dyDescent="0.2">
      <c r="A105" s="379"/>
      <c r="B105" s="380"/>
      <c r="C105" s="381"/>
      <c r="D105" s="382"/>
      <c r="E105" s="373"/>
      <c r="F105" s="373"/>
      <c r="H105" s="374">
        <f>SUMIFS('Sch D'!$D$11:$D$41,'Sch D'!$A$11:$A$41,'Sch D-1'!E105,'Sch D'!$B$11:$B$41,'Sch D-1'!F105)</f>
        <v>0</v>
      </c>
      <c r="I105" s="277">
        <f t="shared" si="1"/>
        <v>0</v>
      </c>
    </row>
    <row r="106" spans="1:9" ht="28.5" customHeight="1" x14ac:dyDescent="0.2">
      <c r="A106" s="379"/>
      <c r="B106" s="380"/>
      <c r="C106" s="381"/>
      <c r="D106" s="382"/>
      <c r="E106" s="373"/>
      <c r="F106" s="373"/>
      <c r="H106" s="374">
        <f>SUMIFS('Sch D'!$D$11:$D$41,'Sch D'!$A$11:$A$41,'Sch D-1'!E106,'Sch D'!$B$11:$B$41,'Sch D-1'!F106)</f>
        <v>0</v>
      </c>
      <c r="I106" s="277">
        <f t="shared" si="1"/>
        <v>0</v>
      </c>
    </row>
    <row r="107" spans="1:9" ht="28.5" customHeight="1" x14ac:dyDescent="0.2">
      <c r="A107" s="379"/>
      <c r="B107" s="380"/>
      <c r="C107" s="381"/>
      <c r="D107" s="382"/>
      <c r="E107" s="373"/>
      <c r="F107" s="373"/>
      <c r="H107" s="374">
        <f>SUMIFS('Sch D'!$D$11:$D$41,'Sch D'!$A$11:$A$41,'Sch D-1'!E107,'Sch D'!$B$11:$B$41,'Sch D-1'!F107)</f>
        <v>0</v>
      </c>
      <c r="I107" s="277">
        <f t="shared" si="1"/>
        <v>0</v>
      </c>
    </row>
    <row r="108" spans="1:9" ht="28.5" customHeight="1" x14ac:dyDescent="0.2">
      <c r="A108" s="379"/>
      <c r="B108" s="380"/>
      <c r="C108" s="381"/>
      <c r="D108" s="382"/>
      <c r="E108" s="373"/>
      <c r="F108" s="373"/>
      <c r="H108" s="374">
        <f>SUMIFS('Sch D'!$D$11:$D$41,'Sch D'!$A$11:$A$41,'Sch D-1'!E108,'Sch D'!$B$11:$B$41,'Sch D-1'!F108)</f>
        <v>0</v>
      </c>
      <c r="I108" s="277">
        <f t="shared" si="1"/>
        <v>0</v>
      </c>
    </row>
    <row r="109" spans="1:9" ht="28.5" customHeight="1" x14ac:dyDescent="0.2">
      <c r="A109" s="379"/>
      <c r="B109" s="380"/>
      <c r="C109" s="381"/>
      <c r="D109" s="382"/>
      <c r="E109" s="373"/>
      <c r="F109" s="373"/>
      <c r="H109" s="374">
        <f>SUMIFS('Sch D'!$D$11:$D$41,'Sch D'!$A$11:$A$41,'Sch D-1'!E109,'Sch D'!$B$11:$B$41,'Sch D-1'!F109)</f>
        <v>0</v>
      </c>
      <c r="I109" s="277">
        <f t="shared" si="1"/>
        <v>0</v>
      </c>
    </row>
    <row r="110" spans="1:9" ht="28.5" customHeight="1" x14ac:dyDescent="0.2">
      <c r="A110" s="379"/>
      <c r="B110" s="380"/>
      <c r="C110" s="381"/>
      <c r="D110" s="382"/>
      <c r="E110" s="373"/>
      <c r="F110" s="373"/>
      <c r="H110" s="374">
        <f>SUMIFS('Sch D'!$D$11:$D$41,'Sch D'!$A$11:$A$41,'Sch D-1'!E110,'Sch D'!$B$11:$B$41,'Sch D-1'!F110)</f>
        <v>0</v>
      </c>
      <c r="I110" s="277">
        <f t="shared" si="1"/>
        <v>0</v>
      </c>
    </row>
    <row r="111" spans="1:9" ht="28.5" customHeight="1" x14ac:dyDescent="0.2">
      <c r="A111" s="379"/>
      <c r="B111" s="380"/>
      <c r="C111" s="381"/>
      <c r="D111" s="382"/>
      <c r="E111" s="373"/>
      <c r="F111" s="373"/>
      <c r="H111" s="374">
        <f>SUMIFS('Sch D'!$D$11:$D$41,'Sch D'!$A$11:$A$41,'Sch D-1'!E111,'Sch D'!$B$11:$B$41,'Sch D-1'!F111)</f>
        <v>0</v>
      </c>
      <c r="I111" s="277">
        <f t="shared" si="1"/>
        <v>0</v>
      </c>
    </row>
    <row r="112" spans="1:9" ht="28.5" customHeight="1" x14ac:dyDescent="0.2">
      <c r="A112" s="379"/>
      <c r="B112" s="380"/>
      <c r="C112" s="381"/>
      <c r="D112" s="382"/>
      <c r="E112" s="373"/>
      <c r="F112" s="373"/>
      <c r="H112" s="374">
        <f>SUMIFS('Sch D'!$D$11:$D$41,'Sch D'!$A$11:$A$41,'Sch D-1'!E112,'Sch D'!$B$11:$B$41,'Sch D-1'!F112)</f>
        <v>0</v>
      </c>
      <c r="I112" s="277">
        <f t="shared" si="1"/>
        <v>0</v>
      </c>
    </row>
    <row r="113" spans="1:9" ht="28.5" customHeight="1" x14ac:dyDescent="0.2">
      <c r="A113" s="379"/>
      <c r="B113" s="380"/>
      <c r="C113" s="381"/>
      <c r="D113" s="382"/>
      <c r="E113" s="373"/>
      <c r="F113" s="373"/>
      <c r="H113" s="374">
        <f>SUMIFS('Sch D'!$D$11:$D$41,'Sch D'!$A$11:$A$41,'Sch D-1'!E113,'Sch D'!$B$11:$B$41,'Sch D-1'!F113)</f>
        <v>0</v>
      </c>
      <c r="I113" s="277">
        <f t="shared" si="1"/>
        <v>0</v>
      </c>
    </row>
    <row r="114" spans="1:9" ht="28.5" customHeight="1" x14ac:dyDescent="0.2">
      <c r="A114" s="379"/>
      <c r="B114" s="380"/>
      <c r="C114" s="381"/>
      <c r="D114" s="382"/>
      <c r="E114" s="373"/>
      <c r="F114" s="373"/>
      <c r="H114" s="374">
        <f>SUMIFS('Sch D'!$D$11:$D$41,'Sch D'!$A$11:$A$41,'Sch D-1'!E114,'Sch D'!$B$11:$B$41,'Sch D-1'!F114)</f>
        <v>0</v>
      </c>
      <c r="I114" s="277">
        <f t="shared" si="1"/>
        <v>0</v>
      </c>
    </row>
    <row r="115" spans="1:9" ht="28.5" customHeight="1" x14ac:dyDescent="0.2">
      <c r="A115" s="379"/>
      <c r="B115" s="380"/>
      <c r="C115" s="381"/>
      <c r="D115" s="382"/>
      <c r="E115" s="373"/>
      <c r="F115" s="373"/>
      <c r="H115" s="374">
        <f>SUMIFS('Sch D'!$D$11:$D$41,'Sch D'!$A$11:$A$41,'Sch D-1'!E115,'Sch D'!$B$11:$B$41,'Sch D-1'!F115)</f>
        <v>0</v>
      </c>
      <c r="I115" s="277">
        <f t="shared" si="1"/>
        <v>0</v>
      </c>
    </row>
    <row r="116" spans="1:9" ht="28.5" customHeight="1" x14ac:dyDescent="0.2">
      <c r="A116" s="379"/>
      <c r="B116" s="380"/>
      <c r="C116" s="381"/>
      <c r="D116" s="382"/>
      <c r="E116" s="373"/>
      <c r="F116" s="373"/>
      <c r="H116" s="374">
        <f>SUMIFS('Sch D'!$D$11:$D$41,'Sch D'!$A$11:$A$41,'Sch D-1'!E116,'Sch D'!$B$11:$B$41,'Sch D-1'!F116)</f>
        <v>0</v>
      </c>
      <c r="I116" s="277">
        <f t="shared" si="1"/>
        <v>0</v>
      </c>
    </row>
    <row r="117" spans="1:9" ht="28.5" customHeight="1" x14ac:dyDescent="0.2">
      <c r="A117" s="379"/>
      <c r="B117" s="380"/>
      <c r="C117" s="381"/>
      <c r="D117" s="382"/>
      <c r="E117" s="373"/>
      <c r="F117" s="373"/>
      <c r="H117" s="374">
        <f>SUMIFS('Sch D'!$D$11:$D$41,'Sch D'!$A$11:$A$41,'Sch D-1'!E117,'Sch D'!$B$11:$B$41,'Sch D-1'!F117)</f>
        <v>0</v>
      </c>
      <c r="I117" s="277">
        <f t="shared" si="1"/>
        <v>0</v>
      </c>
    </row>
    <row r="118" spans="1:9" ht="28.5" customHeight="1" x14ac:dyDescent="0.2">
      <c r="A118" s="379"/>
      <c r="B118" s="380"/>
      <c r="C118" s="381"/>
      <c r="D118" s="382"/>
      <c r="E118" s="373"/>
      <c r="F118" s="373"/>
      <c r="H118" s="374">
        <f>SUMIFS('Sch D'!$D$11:$D$41,'Sch D'!$A$11:$A$41,'Sch D-1'!E118,'Sch D'!$B$11:$B$41,'Sch D-1'!F118)</f>
        <v>0</v>
      </c>
      <c r="I118" s="277">
        <f t="shared" si="1"/>
        <v>0</v>
      </c>
    </row>
    <row r="119" spans="1:9" ht="28.5" customHeight="1" x14ac:dyDescent="0.2">
      <c r="A119" s="379"/>
      <c r="B119" s="380"/>
      <c r="C119" s="381"/>
      <c r="D119" s="382"/>
      <c r="E119" s="373"/>
      <c r="F119" s="373"/>
      <c r="H119" s="374">
        <f>SUMIFS('Sch D'!$D$11:$D$41,'Sch D'!$A$11:$A$41,'Sch D-1'!E119,'Sch D'!$B$11:$B$41,'Sch D-1'!F119)</f>
        <v>0</v>
      </c>
      <c r="I119" s="277">
        <f t="shared" si="1"/>
        <v>0</v>
      </c>
    </row>
    <row r="120" spans="1:9" ht="28.5" customHeight="1" x14ac:dyDescent="0.2">
      <c r="A120" s="379"/>
      <c r="B120" s="380"/>
      <c r="C120" s="381"/>
      <c r="D120" s="382"/>
      <c r="E120" s="373"/>
      <c r="F120" s="373"/>
      <c r="H120" s="374">
        <f>SUMIFS('Sch D'!$D$11:$D$41,'Sch D'!$A$11:$A$41,'Sch D-1'!E120,'Sch D'!$B$11:$B$41,'Sch D-1'!F120)</f>
        <v>0</v>
      </c>
      <c r="I120" s="277">
        <f t="shared" si="1"/>
        <v>0</v>
      </c>
    </row>
    <row r="121" spans="1:9" ht="28.5" customHeight="1" x14ac:dyDescent="0.2">
      <c r="A121" s="379"/>
      <c r="B121" s="380"/>
      <c r="C121" s="381"/>
      <c r="D121" s="382"/>
      <c r="E121" s="373"/>
      <c r="F121" s="373"/>
      <c r="H121" s="374">
        <f>SUMIFS('Sch D'!$D$11:$D$41,'Sch D'!$A$11:$A$41,'Sch D-1'!E121,'Sch D'!$B$11:$B$41,'Sch D-1'!F121)</f>
        <v>0</v>
      </c>
      <c r="I121" s="277">
        <f t="shared" si="1"/>
        <v>0</v>
      </c>
    </row>
    <row r="122" spans="1:9" ht="28.5" customHeight="1" x14ac:dyDescent="0.2">
      <c r="A122" s="379"/>
      <c r="B122" s="380"/>
      <c r="C122" s="381"/>
      <c r="D122" s="382"/>
      <c r="E122" s="373"/>
      <c r="F122" s="373"/>
      <c r="H122" s="374">
        <f>SUMIFS('Sch D'!$D$11:$D$41,'Sch D'!$A$11:$A$41,'Sch D-1'!E122,'Sch D'!$B$11:$B$41,'Sch D-1'!F122)</f>
        <v>0</v>
      </c>
      <c r="I122" s="277">
        <f t="shared" si="1"/>
        <v>0</v>
      </c>
    </row>
    <row r="123" spans="1:9" s="383" customFormat="1" ht="15.75" thickBot="1" x14ac:dyDescent="0.25">
      <c r="C123" s="384" t="s">
        <v>130</v>
      </c>
      <c r="D123" s="276">
        <f>SUM(D8:D122)</f>
        <v>0</v>
      </c>
    </row>
    <row r="124" spans="1:9" s="383" customFormat="1" ht="15.75" thickTop="1" x14ac:dyDescent="0.2">
      <c r="C124" s="384"/>
      <c r="D124" s="385"/>
    </row>
    <row r="125" spans="1:9" s="383" customFormat="1" ht="13.5" customHeight="1" x14ac:dyDescent="0.2">
      <c r="C125" s="384"/>
      <c r="D125" s="385"/>
    </row>
    <row r="126" spans="1:9" s="383" customFormat="1" x14ac:dyDescent="0.2"/>
    <row r="127" spans="1:9" s="383" customFormat="1" x14ac:dyDescent="0.2"/>
    <row r="128" spans="1:9" x14ac:dyDescent="0.2">
      <c r="B128" s="2"/>
    </row>
    <row r="129" spans="1:2" x14ac:dyDescent="0.2">
      <c r="A129" s="5"/>
      <c r="B129" s="2"/>
    </row>
    <row r="130" spans="1:2" x14ac:dyDescent="0.2">
      <c r="A130" s="5"/>
      <c r="B130" s="2"/>
    </row>
    <row r="131" spans="1:2" x14ac:dyDescent="0.2">
      <c r="A131" s="5"/>
      <c r="B131" s="2"/>
    </row>
    <row r="132" spans="1:2" x14ac:dyDescent="0.2">
      <c r="A132" s="5"/>
      <c r="B132" s="2"/>
    </row>
    <row r="133" spans="1:2" x14ac:dyDescent="0.2">
      <c r="A133" s="5"/>
      <c r="B133" s="2"/>
    </row>
    <row r="134" spans="1:2" x14ac:dyDescent="0.2">
      <c r="A134" s="5"/>
      <c r="B134" s="2"/>
    </row>
    <row r="135" spans="1:2" x14ac:dyDescent="0.2">
      <c r="A135" s="5"/>
      <c r="B135" s="2"/>
    </row>
    <row r="136" spans="1:2" x14ac:dyDescent="0.2">
      <c r="A136" s="5"/>
      <c r="B136" s="2"/>
    </row>
  </sheetData>
  <sheetProtection algorithmName="SHA-512" hashValue="gPDgUXkFWZBXsiJmW5cCcRNa7XTA0bePU+ba9yXWBR+A95o9mYRlzvrpPIJ5zFfG3gQck+rX+yFQTeclRjh4TA==" saltValue="QB0LmeFRua3lQ0i58B/0fw==" spinCount="100000" sheet="1" objects="1" scenarios="1"/>
  <mergeCells count="2">
    <mergeCell ref="B22:C22"/>
    <mergeCell ref="B60:C60"/>
  </mergeCells>
  <conditionalFormatting sqref="H8:H122">
    <cfRule type="expression" dxfId="1" priority="1">
      <formula>I8&lt;&gt;0</formula>
    </cfRule>
  </conditionalFormatting>
  <pageMargins left="0.75" right="0.5" top="1" bottom="0.5" header="0.5" footer="0.25"/>
  <pageSetup scale="74" fitToHeight="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6E31F03D-7AC1-476E-AE4D-D3987F114E77}">
          <x14:formula1>
            <xm:f>'Input List'!$A$2:$A$10</xm:f>
          </x14:formula1>
          <xm:sqref>E61:E62 E59 E67:E122 E8:E46 E48:E57</xm:sqref>
        </x14:dataValidation>
        <x14:dataValidation type="list" allowBlank="1" showInputMessage="1" showErrorMessage="1" xr:uid="{FC97FA4D-059A-446A-AFA2-F5E51B06B694}">
          <x14:formula1>
            <xm:f>'Input List'!$B$2:$B$12</xm:f>
          </x14:formula1>
          <xm:sqref>F61:F62 F59 F67:F122 F8:F46 F48:F57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77993-648A-42B1-927A-F50C41501086}">
  <sheetPr>
    <tabColor rgb="FFCCCCFF"/>
    <pageSetUpPr fitToPage="1"/>
  </sheetPr>
  <dimension ref="A1:G43"/>
  <sheetViews>
    <sheetView zoomScaleNormal="100" workbookViewId="0"/>
  </sheetViews>
  <sheetFormatPr defaultColWidth="8" defaultRowHeight="15" x14ac:dyDescent="0.2"/>
  <cols>
    <col min="1" max="1" width="18.5546875" style="138" customWidth="1"/>
    <col min="2" max="8" width="12.109375" style="138" customWidth="1"/>
    <col min="9" max="16384" width="8" style="138"/>
  </cols>
  <sheetData>
    <row r="1" spans="1:7" x14ac:dyDescent="0.2">
      <c r="D1" s="1089" t="s">
        <v>1</v>
      </c>
      <c r="E1" s="1090"/>
      <c r="F1" s="1090"/>
      <c r="G1" s="1091"/>
    </row>
    <row r="2" spans="1:7" x14ac:dyDescent="0.2">
      <c r="D2" s="1092">
        <f>+'Sch A'!$A$7</f>
        <v>0</v>
      </c>
      <c r="E2" s="1093"/>
      <c r="F2" s="1093"/>
      <c r="G2" s="1094"/>
    </row>
    <row r="3" spans="1:7" x14ac:dyDescent="0.2">
      <c r="D3" s="1095" t="s">
        <v>2</v>
      </c>
      <c r="E3" s="1085"/>
      <c r="F3" s="1085"/>
      <c r="G3" s="1096"/>
    </row>
    <row r="4" spans="1:7" x14ac:dyDescent="0.2">
      <c r="D4" s="1097" t="s">
        <v>3</v>
      </c>
      <c r="E4" s="1098">
        <f>+'Sch A'!$E$13</f>
        <v>0</v>
      </c>
      <c r="F4" s="1097" t="s">
        <v>4</v>
      </c>
      <c r="G4" s="1098">
        <f>+'Sch A'!$H$13</f>
        <v>0</v>
      </c>
    </row>
    <row r="5" spans="1:7" ht="15.75" thickBot="1" x14ac:dyDescent="0.25"/>
    <row r="6" spans="1:7" x14ac:dyDescent="0.2">
      <c r="A6" s="990" t="s">
        <v>903</v>
      </c>
      <c r="B6" s="997"/>
      <c r="C6" s="998"/>
      <c r="D6" s="998"/>
      <c r="E6" s="991"/>
    </row>
    <row r="7" spans="1:7" x14ac:dyDescent="0.2">
      <c r="A7" s="999"/>
      <c r="B7" s="1000" t="s">
        <v>130</v>
      </c>
      <c r="C7" s="1001" t="s">
        <v>124</v>
      </c>
      <c r="D7" s="1001" t="s">
        <v>125</v>
      </c>
      <c r="E7" s="1002" t="s">
        <v>147</v>
      </c>
    </row>
    <row r="8" spans="1:7" x14ac:dyDescent="0.2">
      <c r="A8" s="992" t="s">
        <v>897</v>
      </c>
      <c r="B8" s="600">
        <f>'Sch C-1'!$E$33</f>
        <v>0</v>
      </c>
      <c r="C8" s="600">
        <f>'Sch C-1'!$H$33</f>
        <v>0</v>
      </c>
      <c r="D8" s="600">
        <f>'Sch C-1'!$I$33</f>
        <v>0</v>
      </c>
      <c r="E8" s="1003">
        <f>'Sch C-1'!$J$33</f>
        <v>0</v>
      </c>
    </row>
    <row r="9" spans="1:7" x14ac:dyDescent="0.2">
      <c r="A9" s="1004" t="s">
        <v>898</v>
      </c>
      <c r="B9" s="1005">
        <f>'Sch C-2a'!$B$20</f>
        <v>0</v>
      </c>
      <c r="C9" s="1005">
        <f>'Sch C-2a'!$C$20</f>
        <v>0</v>
      </c>
      <c r="D9" s="1005">
        <f>'Sch C-2a'!$D$20</f>
        <v>0</v>
      </c>
      <c r="E9" s="994">
        <f>'Sch C-2a'!$E$20</f>
        <v>0</v>
      </c>
    </row>
    <row r="10" spans="1:7" ht="15.75" thickBot="1" x14ac:dyDescent="0.25">
      <c r="A10" s="995" t="s">
        <v>166</v>
      </c>
      <c r="B10" s="1006">
        <f>B8-B9</f>
        <v>0</v>
      </c>
      <c r="C10" s="1006">
        <f t="shared" ref="C10:E10" si="0">C8-C9</f>
        <v>0</v>
      </c>
      <c r="D10" s="1006">
        <f t="shared" si="0"/>
        <v>0</v>
      </c>
      <c r="E10" s="996">
        <f t="shared" si="0"/>
        <v>0</v>
      </c>
    </row>
    <row r="12" spans="1:7" ht="15.75" thickBot="1" x14ac:dyDescent="0.25"/>
    <row r="13" spans="1:7" x14ac:dyDescent="0.2">
      <c r="A13" s="990" t="s">
        <v>904</v>
      </c>
      <c r="B13" s="998"/>
      <c r="C13" s="998"/>
      <c r="D13" s="998"/>
      <c r="E13" s="991"/>
    </row>
    <row r="14" spans="1:7" ht="25.5" x14ac:dyDescent="0.2">
      <c r="A14" s="999"/>
      <c r="B14" s="1007" t="s">
        <v>168</v>
      </c>
      <c r="C14" s="121" t="s">
        <v>905</v>
      </c>
      <c r="D14" s="1007" t="s">
        <v>906</v>
      </c>
      <c r="E14" s="1008" t="s">
        <v>907</v>
      </c>
    </row>
    <row r="15" spans="1:7" x14ac:dyDescent="0.2">
      <c r="A15" s="992" t="s">
        <v>897</v>
      </c>
      <c r="B15" s="1009">
        <f>'Sch C-1'!$B$40</f>
        <v>0</v>
      </c>
      <c r="C15" s="1009">
        <f>'Sch C-1'!$C$40</f>
        <v>0</v>
      </c>
      <c r="D15" s="1009">
        <f>'Sch C-1'!$D$40</f>
        <v>0</v>
      </c>
      <c r="E15" s="1003">
        <f>'Sch C-1'!$E$40</f>
        <v>0</v>
      </c>
    </row>
    <row r="16" spans="1:7" x14ac:dyDescent="0.2">
      <c r="A16" s="992" t="s">
        <v>908</v>
      </c>
      <c r="B16" s="600">
        <f>'Sch C-4'!$C$51</f>
        <v>0</v>
      </c>
      <c r="C16" s="600"/>
      <c r="D16" s="600"/>
      <c r="E16" s="993"/>
    </row>
    <row r="17" spans="1:5" x14ac:dyDescent="0.2">
      <c r="A17" s="1004" t="s">
        <v>909</v>
      </c>
      <c r="B17" s="1005"/>
      <c r="C17" s="1005">
        <f>'Sch D'!$D$42</f>
        <v>0</v>
      </c>
      <c r="D17" s="1005">
        <f>'Sch D'!$E$42</f>
        <v>0</v>
      </c>
      <c r="E17" s="994">
        <f>SUM(B16:D17)</f>
        <v>0</v>
      </c>
    </row>
    <row r="18" spans="1:5" ht="15.75" thickBot="1" x14ac:dyDescent="0.25">
      <c r="A18" s="1010" t="s">
        <v>166</v>
      </c>
      <c r="B18" s="1006">
        <f>B15-B17</f>
        <v>0</v>
      </c>
      <c r="C18" s="1006">
        <f t="shared" ref="C18:E18" si="1">C15-C17</f>
        <v>0</v>
      </c>
      <c r="D18" s="1006">
        <f t="shared" si="1"/>
        <v>0</v>
      </c>
      <c r="E18" s="996">
        <f t="shared" si="1"/>
        <v>0</v>
      </c>
    </row>
    <row r="20" spans="1:5" ht="15.75" thickBot="1" x14ac:dyDescent="0.25"/>
    <row r="21" spans="1:5" x14ac:dyDescent="0.2">
      <c r="A21" s="990" t="s">
        <v>910</v>
      </c>
      <c r="B21" s="991"/>
    </row>
    <row r="22" spans="1:5" x14ac:dyDescent="0.2">
      <c r="A22" s="1011" t="s">
        <v>911</v>
      </c>
      <c r="B22" s="1012">
        <f>'Sch C-5'!$D$20</f>
        <v>0</v>
      </c>
    </row>
    <row r="23" spans="1:5" x14ac:dyDescent="0.2">
      <c r="A23" s="1004" t="s">
        <v>912</v>
      </c>
      <c r="B23" s="1013">
        <f>'Sch C-5'!$D$40</f>
        <v>0</v>
      </c>
    </row>
    <row r="24" spans="1:5" ht="15.75" thickBot="1" x14ac:dyDescent="0.25">
      <c r="A24" s="1010" t="s">
        <v>166</v>
      </c>
      <c r="B24" s="1014">
        <f>B22-B23</f>
        <v>0</v>
      </c>
    </row>
    <row r="26" spans="1:5" ht="15.75" thickBot="1" x14ac:dyDescent="0.25"/>
    <row r="27" spans="1:5" x14ac:dyDescent="0.2">
      <c r="A27" s="990" t="s">
        <v>913</v>
      </c>
      <c r="B27" s="991"/>
    </row>
    <row r="28" spans="1:5" x14ac:dyDescent="0.2">
      <c r="A28" s="1011" t="s">
        <v>914</v>
      </c>
      <c r="B28" s="1012">
        <f>'Sch J'!$F$16</f>
        <v>0</v>
      </c>
    </row>
    <row r="29" spans="1:5" x14ac:dyDescent="0.2">
      <c r="A29" s="1004" t="s">
        <v>908</v>
      </c>
      <c r="B29" s="1013">
        <f>'Sch J'!$F$23</f>
        <v>0</v>
      </c>
    </row>
    <row r="30" spans="1:5" ht="15.75" thickBot="1" x14ac:dyDescent="0.25">
      <c r="A30" s="1010" t="s">
        <v>166</v>
      </c>
      <c r="B30" s="1014">
        <f>B28-B29</f>
        <v>0</v>
      </c>
    </row>
    <row r="31" spans="1:5" x14ac:dyDescent="0.2">
      <c r="B31" s="600"/>
    </row>
    <row r="32" spans="1:5" ht="15.75" thickBot="1" x14ac:dyDescent="0.25"/>
    <row r="33" spans="1:5" x14ac:dyDescent="0.2">
      <c r="A33" s="990" t="s">
        <v>915</v>
      </c>
      <c r="B33" s="991"/>
    </row>
    <row r="34" spans="1:5" x14ac:dyDescent="0.2">
      <c r="A34" s="1011" t="s">
        <v>916</v>
      </c>
      <c r="B34" s="1012">
        <f>'Sch K'!$F$19</f>
        <v>0</v>
      </c>
    </row>
    <row r="35" spans="1:5" x14ac:dyDescent="0.2">
      <c r="A35" s="1004" t="s">
        <v>908</v>
      </c>
      <c r="B35" s="1013">
        <f>'Sch K'!$F$22</f>
        <v>0</v>
      </c>
    </row>
    <row r="36" spans="1:5" ht="15.75" thickBot="1" x14ac:dyDescent="0.25">
      <c r="A36" s="1010" t="s">
        <v>166</v>
      </c>
      <c r="B36" s="1014">
        <f>B34-B35</f>
        <v>0</v>
      </c>
    </row>
    <row r="38" spans="1:5" ht="15.75" thickBot="1" x14ac:dyDescent="0.25">
      <c r="B38" s="600"/>
      <c r="C38" s="600"/>
      <c r="D38" s="600"/>
      <c r="E38" s="600"/>
    </row>
    <row r="39" spans="1:5" x14ac:dyDescent="0.2">
      <c r="A39" s="990" t="s">
        <v>917</v>
      </c>
      <c r="B39" s="991"/>
      <c r="C39" s="600"/>
      <c r="D39" s="600"/>
      <c r="E39" s="600"/>
    </row>
    <row r="40" spans="1:5" x14ac:dyDescent="0.2">
      <c r="A40" s="1011" t="s">
        <v>918</v>
      </c>
      <c r="B40" s="1003">
        <f>'Sch W'!$D$16</f>
        <v>0</v>
      </c>
    </row>
    <row r="41" spans="1:5" x14ac:dyDescent="0.2">
      <c r="A41" s="992" t="s">
        <v>919</v>
      </c>
      <c r="B41" s="993">
        <f>'Sch W'!$E$19</f>
        <v>0</v>
      </c>
    </row>
    <row r="42" spans="1:5" x14ac:dyDescent="0.2">
      <c r="A42" s="992" t="s">
        <v>920</v>
      </c>
      <c r="B42" s="993">
        <f>'Sch W'!$M$15</f>
        <v>0</v>
      </c>
    </row>
    <row r="43" spans="1:5" ht="15.75" thickBot="1" x14ac:dyDescent="0.25">
      <c r="A43" s="1015" t="s">
        <v>921</v>
      </c>
      <c r="B43" s="1016">
        <f>'Sch W'!$O$15</f>
        <v>0</v>
      </c>
    </row>
  </sheetData>
  <printOptions horizontalCentered="1"/>
  <pageMargins left="0.5" right="0.5" top="0.5" bottom="0.5" header="0.3" footer="0.3"/>
  <pageSetup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84FE2-879D-47CA-8795-48C846D88756}">
  <sheetPr>
    <pageSetUpPr fitToPage="1"/>
  </sheetPr>
  <dimension ref="A1:I102"/>
  <sheetViews>
    <sheetView zoomScaleNormal="100" workbookViewId="0">
      <selection activeCell="A3" sqref="A3"/>
    </sheetView>
  </sheetViews>
  <sheetFormatPr defaultRowHeight="15" x14ac:dyDescent="0.2"/>
  <cols>
    <col min="1" max="1" width="11.21875" customWidth="1"/>
    <col min="2" max="2" width="42.6640625" customWidth="1"/>
    <col min="3" max="6" width="12.6640625" customWidth="1"/>
    <col min="9" max="9" width="16.33203125" customWidth="1"/>
  </cols>
  <sheetData>
    <row r="1" spans="1:9" ht="15.75" x14ac:dyDescent="0.25">
      <c r="A1" s="1" t="s">
        <v>590</v>
      </c>
      <c r="B1" s="2"/>
      <c r="C1" s="367"/>
      <c r="D1" s="367"/>
      <c r="E1" s="367"/>
      <c r="F1" s="367"/>
      <c r="G1" s="3"/>
      <c r="H1" s="3"/>
      <c r="I1" s="3"/>
    </row>
    <row r="2" spans="1:9" x14ac:dyDescent="0.2">
      <c r="A2" s="4" t="s">
        <v>93</v>
      </c>
      <c r="B2" s="5"/>
      <c r="C2" s="67" t="s">
        <v>1</v>
      </c>
      <c r="D2" s="68"/>
      <c r="E2" s="68"/>
      <c r="F2" s="69"/>
      <c r="G2" s="4"/>
      <c r="H2" s="4"/>
      <c r="I2" s="4"/>
    </row>
    <row r="3" spans="1:9" x14ac:dyDescent="0.2">
      <c r="A3" s="4" t="s">
        <v>959</v>
      </c>
      <c r="B3" s="4"/>
      <c r="C3" s="70">
        <f>+'Sch A'!$A$7</f>
        <v>0</v>
      </c>
      <c r="D3" s="71"/>
      <c r="E3" s="71"/>
      <c r="F3" s="72"/>
      <c r="G3" s="4"/>
      <c r="H3" s="4"/>
      <c r="I3" s="4"/>
    </row>
    <row r="4" spans="1:9" x14ac:dyDescent="0.2">
      <c r="A4" s="4"/>
      <c r="B4" s="4"/>
      <c r="C4" s="73" t="s">
        <v>2</v>
      </c>
      <c r="D4" s="4"/>
      <c r="E4" s="4"/>
      <c r="F4" s="74"/>
      <c r="G4" s="4"/>
      <c r="H4" s="4"/>
      <c r="I4" s="4"/>
    </row>
    <row r="5" spans="1:9" x14ac:dyDescent="0.2">
      <c r="A5" s="4"/>
      <c r="B5" s="4"/>
      <c r="C5" s="75" t="s">
        <v>3</v>
      </c>
      <c r="D5" s="76">
        <f>+'Sch A'!$E$13</f>
        <v>0</v>
      </c>
      <c r="E5" s="75" t="s">
        <v>4</v>
      </c>
      <c r="F5" s="76">
        <f>+'Sch A'!$H$13</f>
        <v>0</v>
      </c>
      <c r="G5" s="4"/>
      <c r="H5" s="4"/>
      <c r="I5" s="4"/>
    </row>
    <row r="6" spans="1:9" x14ac:dyDescent="0.2">
      <c r="A6" s="3"/>
      <c r="B6" s="3"/>
      <c r="C6" s="3"/>
      <c r="D6" s="3"/>
      <c r="E6" s="3"/>
      <c r="F6" s="3"/>
      <c r="G6" s="3"/>
      <c r="H6" s="3"/>
      <c r="I6" s="3"/>
    </row>
    <row r="7" spans="1:9" ht="38.25" x14ac:dyDescent="0.2">
      <c r="A7" s="417" t="s">
        <v>863</v>
      </c>
      <c r="B7" s="875" t="s">
        <v>652</v>
      </c>
      <c r="C7" s="874"/>
      <c r="D7" s="417" t="s">
        <v>423</v>
      </c>
      <c r="E7" s="417" t="s">
        <v>862</v>
      </c>
      <c r="F7" s="417" t="s">
        <v>861</v>
      </c>
      <c r="G7" s="368"/>
      <c r="H7" s="369" t="s">
        <v>454</v>
      </c>
      <c r="I7" s="370" t="s">
        <v>591</v>
      </c>
    </row>
    <row r="8" spans="1:9" ht="28.5" customHeight="1" x14ac:dyDescent="0.2">
      <c r="A8" s="379"/>
      <c r="B8" s="380"/>
      <c r="C8" s="381"/>
      <c r="D8" s="372"/>
      <c r="E8" s="373"/>
      <c r="F8" s="373"/>
      <c r="G8" s="3"/>
      <c r="H8" s="374">
        <f>SUMIFS('Sch D'!$E$11:$E$41,'Sch D'!$A$11:$A$41,'Sch D-2'!E8,'Sch D'!$B$11:$B$41,'Sch D-2'!F8)</f>
        <v>0</v>
      </c>
      <c r="I8" s="277">
        <f t="shared" ref="I8:I39" si="0">SUMIFS($D$8:$D$100,$E$8:$E$100,E8,$F$8:$F$100,F8)-H8</f>
        <v>0</v>
      </c>
    </row>
    <row r="9" spans="1:9" ht="28.5" customHeight="1" x14ac:dyDescent="0.2">
      <c r="A9" s="379"/>
      <c r="B9" s="380"/>
      <c r="C9" s="381"/>
      <c r="D9" s="372"/>
      <c r="E9" s="373"/>
      <c r="F9" s="373"/>
      <c r="G9" s="3"/>
      <c r="H9" s="374">
        <f>SUMIFS('Sch D'!$E$11:$E$41,'Sch D'!$A$11:$A$41,'Sch D-2'!E9,'Sch D'!$B$11:$B$41,'Sch D-2'!F9)</f>
        <v>0</v>
      </c>
      <c r="I9" s="277">
        <f t="shared" si="0"/>
        <v>0</v>
      </c>
    </row>
    <row r="10" spans="1:9" ht="28.5" customHeight="1" x14ac:dyDescent="0.2">
      <c r="A10" s="379"/>
      <c r="B10" s="380"/>
      <c r="C10" s="381"/>
      <c r="D10" s="372"/>
      <c r="E10" s="373"/>
      <c r="F10" s="373"/>
      <c r="G10" s="3"/>
      <c r="H10" s="374">
        <f>SUMIFS('Sch D'!$E$11:$E$41,'Sch D'!$A$11:$A$41,'Sch D-2'!E10,'Sch D'!$B$11:$B$41,'Sch D-2'!F10)</f>
        <v>0</v>
      </c>
      <c r="I10" s="277">
        <f t="shared" si="0"/>
        <v>0</v>
      </c>
    </row>
    <row r="11" spans="1:9" ht="28.5" customHeight="1" x14ac:dyDescent="0.2">
      <c r="A11" s="379"/>
      <c r="B11" s="380"/>
      <c r="C11" s="381"/>
      <c r="D11" s="372"/>
      <c r="E11" s="373"/>
      <c r="F11" s="373"/>
      <c r="G11" s="3"/>
      <c r="H11" s="374">
        <f>SUMIFS('Sch D'!$E$11:$E$41,'Sch D'!$A$11:$A$41,'Sch D-2'!E11,'Sch D'!$B$11:$B$41,'Sch D-2'!F11)</f>
        <v>0</v>
      </c>
      <c r="I11" s="277">
        <f t="shared" si="0"/>
        <v>0</v>
      </c>
    </row>
    <row r="12" spans="1:9" ht="28.5" customHeight="1" x14ac:dyDescent="0.2">
      <c r="A12" s="379"/>
      <c r="B12" s="380"/>
      <c r="C12" s="381"/>
      <c r="D12" s="372"/>
      <c r="E12" s="373"/>
      <c r="F12" s="373"/>
      <c r="G12" s="3"/>
      <c r="H12" s="374">
        <f>SUMIFS('Sch D'!$E$11:$E$41,'Sch D'!$A$11:$A$41,'Sch D-2'!E12,'Sch D'!$B$11:$B$41,'Sch D-2'!F12)</f>
        <v>0</v>
      </c>
      <c r="I12" s="277">
        <f t="shared" si="0"/>
        <v>0</v>
      </c>
    </row>
    <row r="13" spans="1:9" ht="28.5" customHeight="1" x14ac:dyDescent="0.2">
      <c r="A13" s="379"/>
      <c r="B13" s="380"/>
      <c r="C13" s="381"/>
      <c r="D13" s="372"/>
      <c r="E13" s="373"/>
      <c r="F13" s="373"/>
      <c r="G13" s="3"/>
      <c r="H13" s="374">
        <f>SUMIFS('Sch D'!$E$11:$E$41,'Sch D'!$A$11:$A$41,'Sch D-2'!E13,'Sch D'!$B$11:$B$41,'Sch D-2'!F13)</f>
        <v>0</v>
      </c>
      <c r="I13" s="277">
        <f t="shared" si="0"/>
        <v>0</v>
      </c>
    </row>
    <row r="14" spans="1:9" ht="28.5" customHeight="1" x14ac:dyDescent="0.2">
      <c r="A14" s="379"/>
      <c r="B14" s="380"/>
      <c r="C14" s="381"/>
      <c r="D14" s="372"/>
      <c r="E14" s="373"/>
      <c r="F14" s="373"/>
      <c r="G14" s="3"/>
      <c r="H14" s="374">
        <f>SUMIFS('Sch D'!$E$11:$E$41,'Sch D'!$A$11:$A$41,'Sch D-2'!E14,'Sch D'!$B$11:$B$41,'Sch D-2'!F14)</f>
        <v>0</v>
      </c>
      <c r="I14" s="277">
        <f t="shared" si="0"/>
        <v>0</v>
      </c>
    </row>
    <row r="15" spans="1:9" ht="28.5" customHeight="1" x14ac:dyDescent="0.2">
      <c r="A15" s="379"/>
      <c r="B15" s="380"/>
      <c r="C15" s="381"/>
      <c r="D15" s="372"/>
      <c r="E15" s="373"/>
      <c r="F15" s="373"/>
      <c r="G15" s="3"/>
      <c r="H15" s="374">
        <f>SUMIFS('Sch D'!$E$11:$E$41,'Sch D'!$A$11:$A$41,'Sch D-2'!E15,'Sch D'!$B$11:$B$41,'Sch D-2'!F15)</f>
        <v>0</v>
      </c>
      <c r="I15" s="277">
        <f t="shared" si="0"/>
        <v>0</v>
      </c>
    </row>
    <row r="16" spans="1:9" ht="28.5" customHeight="1" x14ac:dyDescent="0.2">
      <c r="A16" s="379"/>
      <c r="B16" s="380"/>
      <c r="C16" s="381"/>
      <c r="D16" s="372"/>
      <c r="E16" s="373"/>
      <c r="F16" s="373"/>
      <c r="G16" s="3"/>
      <c r="H16" s="374">
        <f>SUMIFS('Sch D'!$E$11:$E$41,'Sch D'!$A$11:$A$41,'Sch D-2'!E16,'Sch D'!$B$11:$B$41,'Sch D-2'!F16)</f>
        <v>0</v>
      </c>
      <c r="I16" s="277">
        <f t="shared" si="0"/>
        <v>0</v>
      </c>
    </row>
    <row r="17" spans="1:9" ht="28.5" customHeight="1" x14ac:dyDescent="0.2">
      <c r="A17" s="379"/>
      <c r="B17" s="380"/>
      <c r="C17" s="381"/>
      <c r="D17" s="372"/>
      <c r="E17" s="373"/>
      <c r="F17" s="373"/>
      <c r="G17" s="3"/>
      <c r="H17" s="374">
        <f>SUMIFS('Sch D'!$E$11:$E$41,'Sch D'!$A$11:$A$41,'Sch D-2'!E17,'Sch D'!$B$11:$B$41,'Sch D-2'!F17)</f>
        <v>0</v>
      </c>
      <c r="I17" s="277">
        <f t="shared" si="0"/>
        <v>0</v>
      </c>
    </row>
    <row r="18" spans="1:9" ht="28.5" customHeight="1" x14ac:dyDescent="0.2">
      <c r="A18" s="379"/>
      <c r="B18" s="380"/>
      <c r="C18" s="381"/>
      <c r="D18" s="372"/>
      <c r="E18" s="373"/>
      <c r="F18" s="373"/>
      <c r="G18" s="3"/>
      <c r="H18" s="374">
        <f>SUMIFS('Sch D'!$E$11:$E$41,'Sch D'!$A$11:$A$41,'Sch D-2'!E18,'Sch D'!$B$11:$B$41,'Sch D-2'!F18)</f>
        <v>0</v>
      </c>
      <c r="I18" s="277">
        <f t="shared" si="0"/>
        <v>0</v>
      </c>
    </row>
    <row r="19" spans="1:9" ht="28.5" customHeight="1" x14ac:dyDescent="0.2">
      <c r="A19" s="379"/>
      <c r="B19" s="380"/>
      <c r="C19" s="381"/>
      <c r="D19" s="372"/>
      <c r="E19" s="373"/>
      <c r="F19" s="373"/>
      <c r="G19" s="3"/>
      <c r="H19" s="374">
        <f>SUMIFS('Sch D'!$E$11:$E$41,'Sch D'!$A$11:$A$41,'Sch D-2'!E19,'Sch D'!$B$11:$B$41,'Sch D-2'!F19)</f>
        <v>0</v>
      </c>
      <c r="I19" s="277">
        <f t="shared" si="0"/>
        <v>0</v>
      </c>
    </row>
    <row r="20" spans="1:9" ht="28.5" customHeight="1" x14ac:dyDescent="0.2">
      <c r="A20" s="379"/>
      <c r="B20" s="380"/>
      <c r="C20" s="381"/>
      <c r="D20" s="372"/>
      <c r="E20" s="373"/>
      <c r="F20" s="373"/>
      <c r="G20" s="3"/>
      <c r="H20" s="374">
        <f>SUMIFS('Sch D'!$E$11:$E$41,'Sch D'!$A$11:$A$41,'Sch D-2'!E20,'Sch D'!$B$11:$B$41,'Sch D-2'!F20)</f>
        <v>0</v>
      </c>
      <c r="I20" s="277">
        <f t="shared" si="0"/>
        <v>0</v>
      </c>
    </row>
    <row r="21" spans="1:9" ht="28.5" customHeight="1" x14ac:dyDescent="0.2">
      <c r="A21" s="379"/>
      <c r="B21" s="380"/>
      <c r="C21" s="381"/>
      <c r="D21" s="372"/>
      <c r="E21" s="373"/>
      <c r="F21" s="373"/>
      <c r="G21" s="3"/>
      <c r="H21" s="374">
        <f>SUMIFS('Sch D'!$E$11:$E$41,'Sch D'!$A$11:$A$41,'Sch D-2'!E21,'Sch D'!$B$11:$B$41,'Sch D-2'!F21)</f>
        <v>0</v>
      </c>
      <c r="I21" s="277">
        <f t="shared" si="0"/>
        <v>0</v>
      </c>
    </row>
    <row r="22" spans="1:9" ht="28.5" customHeight="1" x14ac:dyDescent="0.2">
      <c r="A22" s="379"/>
      <c r="B22" s="380"/>
      <c r="C22" s="381"/>
      <c r="D22" s="372"/>
      <c r="E22" s="373"/>
      <c r="F22" s="373"/>
      <c r="G22" s="3"/>
      <c r="H22" s="374">
        <f>SUMIFS('Sch D'!$E$11:$E$41,'Sch D'!$A$11:$A$41,'Sch D-2'!E22,'Sch D'!$B$11:$B$41,'Sch D-2'!F22)</f>
        <v>0</v>
      </c>
      <c r="I22" s="277">
        <f t="shared" si="0"/>
        <v>0</v>
      </c>
    </row>
    <row r="23" spans="1:9" ht="28.5" customHeight="1" x14ac:dyDescent="0.2">
      <c r="A23" s="379"/>
      <c r="B23" s="380"/>
      <c r="C23" s="381"/>
      <c r="D23" s="372"/>
      <c r="E23" s="373"/>
      <c r="F23" s="373"/>
      <c r="G23" s="3"/>
      <c r="H23" s="374">
        <f>SUMIFS('Sch D'!$E$11:$E$41,'Sch D'!$A$11:$A$41,'Sch D-2'!E23,'Sch D'!$B$11:$B$41,'Sch D-2'!F23)</f>
        <v>0</v>
      </c>
      <c r="I23" s="277">
        <f t="shared" si="0"/>
        <v>0</v>
      </c>
    </row>
    <row r="24" spans="1:9" ht="28.5" customHeight="1" x14ac:dyDescent="0.2">
      <c r="A24" s="379"/>
      <c r="B24" s="380"/>
      <c r="C24" s="381"/>
      <c r="D24" s="372"/>
      <c r="E24" s="373"/>
      <c r="F24" s="373"/>
      <c r="G24" s="3"/>
      <c r="H24" s="374">
        <f>SUMIFS('Sch D'!$E$11:$E$41,'Sch D'!$A$11:$A$41,'Sch D-2'!E24,'Sch D'!$B$11:$B$41,'Sch D-2'!F24)</f>
        <v>0</v>
      </c>
      <c r="I24" s="277">
        <f t="shared" si="0"/>
        <v>0</v>
      </c>
    </row>
    <row r="25" spans="1:9" ht="28.5" customHeight="1" x14ac:dyDescent="0.2">
      <c r="A25" s="379"/>
      <c r="B25" s="380"/>
      <c r="C25" s="381"/>
      <c r="D25" s="372"/>
      <c r="E25" s="373"/>
      <c r="F25" s="373"/>
      <c r="G25" s="3"/>
      <c r="H25" s="374">
        <f>SUMIFS('Sch D'!$E$11:$E$41,'Sch D'!$A$11:$A$41,'Sch D-2'!E25,'Sch D'!$B$11:$B$41,'Sch D-2'!F25)</f>
        <v>0</v>
      </c>
      <c r="I25" s="277">
        <f t="shared" si="0"/>
        <v>0</v>
      </c>
    </row>
    <row r="26" spans="1:9" ht="28.5" customHeight="1" x14ac:dyDescent="0.2">
      <c r="A26" s="379"/>
      <c r="B26" s="380"/>
      <c r="C26" s="381"/>
      <c r="D26" s="372"/>
      <c r="E26" s="373"/>
      <c r="F26" s="373"/>
      <c r="G26" s="3"/>
      <c r="H26" s="374">
        <f>SUMIFS('Sch D'!$E$11:$E$41,'Sch D'!$A$11:$A$41,'Sch D-2'!E26,'Sch D'!$B$11:$B$41,'Sch D-2'!F26)</f>
        <v>0</v>
      </c>
      <c r="I26" s="277">
        <f t="shared" si="0"/>
        <v>0</v>
      </c>
    </row>
    <row r="27" spans="1:9" ht="28.5" customHeight="1" x14ac:dyDescent="0.2">
      <c r="A27" s="379"/>
      <c r="B27" s="380"/>
      <c r="C27" s="381"/>
      <c r="D27" s="372"/>
      <c r="E27" s="373"/>
      <c r="F27" s="373"/>
      <c r="G27" s="3"/>
      <c r="H27" s="374">
        <f>SUMIFS('Sch D'!$E$11:$E$41,'Sch D'!$A$11:$A$41,'Sch D-2'!E27,'Sch D'!$B$11:$B$41,'Sch D-2'!F27)</f>
        <v>0</v>
      </c>
      <c r="I27" s="277">
        <f t="shared" si="0"/>
        <v>0</v>
      </c>
    </row>
    <row r="28" spans="1:9" ht="28.5" customHeight="1" x14ac:dyDescent="0.2">
      <c r="A28" s="379"/>
      <c r="B28" s="380"/>
      <c r="C28" s="381"/>
      <c r="D28" s="372"/>
      <c r="E28" s="373"/>
      <c r="F28" s="373"/>
      <c r="G28" s="3"/>
      <c r="H28" s="374">
        <f>SUMIFS('Sch D'!$E$11:$E$41,'Sch D'!$A$11:$A$41,'Sch D-2'!E28,'Sch D'!$B$11:$B$41,'Sch D-2'!F28)</f>
        <v>0</v>
      </c>
      <c r="I28" s="277">
        <f t="shared" si="0"/>
        <v>0</v>
      </c>
    </row>
    <row r="29" spans="1:9" ht="28.5" customHeight="1" x14ac:dyDescent="0.2">
      <c r="A29" s="379"/>
      <c r="B29" s="380"/>
      <c r="C29" s="381"/>
      <c r="D29" s="372"/>
      <c r="E29" s="373"/>
      <c r="F29" s="373"/>
      <c r="G29" s="3"/>
      <c r="H29" s="374">
        <f>SUMIFS('Sch D'!$E$11:$E$41,'Sch D'!$A$11:$A$41,'Sch D-2'!E29,'Sch D'!$B$11:$B$41,'Sch D-2'!F29)</f>
        <v>0</v>
      </c>
      <c r="I29" s="277">
        <f t="shared" si="0"/>
        <v>0</v>
      </c>
    </row>
    <row r="30" spans="1:9" ht="28.5" customHeight="1" x14ac:dyDescent="0.2">
      <c r="A30" s="379"/>
      <c r="B30" s="380"/>
      <c r="C30" s="381"/>
      <c r="D30" s="372"/>
      <c r="E30" s="373"/>
      <c r="F30" s="373"/>
      <c r="G30" s="3"/>
      <c r="H30" s="374">
        <f>SUMIFS('Sch D'!$E$11:$E$41,'Sch D'!$A$11:$A$41,'Sch D-2'!E30,'Sch D'!$B$11:$B$41,'Sch D-2'!F30)</f>
        <v>0</v>
      </c>
      <c r="I30" s="277">
        <f t="shared" si="0"/>
        <v>0</v>
      </c>
    </row>
    <row r="31" spans="1:9" ht="28.5" customHeight="1" x14ac:dyDescent="0.2">
      <c r="A31" s="379"/>
      <c r="B31" s="380"/>
      <c r="C31" s="381"/>
      <c r="D31" s="372"/>
      <c r="E31" s="373"/>
      <c r="F31" s="373"/>
      <c r="G31" s="3"/>
      <c r="H31" s="374">
        <f>SUMIFS('Sch D'!$E$11:$E$41,'Sch D'!$A$11:$A$41,'Sch D-2'!E31,'Sch D'!$B$11:$B$41,'Sch D-2'!F31)</f>
        <v>0</v>
      </c>
      <c r="I31" s="277">
        <f t="shared" si="0"/>
        <v>0</v>
      </c>
    </row>
    <row r="32" spans="1:9" ht="28.5" customHeight="1" x14ac:dyDescent="0.2">
      <c r="A32" s="379"/>
      <c r="B32" s="380"/>
      <c r="C32" s="381"/>
      <c r="D32" s="372"/>
      <c r="E32" s="373"/>
      <c r="F32" s="373"/>
      <c r="G32" s="3"/>
      <c r="H32" s="374">
        <f>SUMIFS('Sch D'!$E$11:$E$41,'Sch D'!$A$11:$A$41,'Sch D-2'!E32,'Sch D'!$B$11:$B$41,'Sch D-2'!F32)</f>
        <v>0</v>
      </c>
      <c r="I32" s="277">
        <f t="shared" si="0"/>
        <v>0</v>
      </c>
    </row>
    <row r="33" spans="1:9" ht="28.5" customHeight="1" x14ac:dyDescent="0.2">
      <c r="A33" s="379"/>
      <c r="B33" s="380"/>
      <c r="C33" s="381"/>
      <c r="D33" s="372"/>
      <c r="E33" s="373"/>
      <c r="F33" s="373"/>
      <c r="G33" s="3"/>
      <c r="H33" s="374">
        <f>SUMIFS('Sch D'!$E$11:$E$41,'Sch D'!$A$11:$A$41,'Sch D-2'!E33,'Sch D'!$B$11:$B$41,'Sch D-2'!F33)</f>
        <v>0</v>
      </c>
      <c r="I33" s="277">
        <f t="shared" si="0"/>
        <v>0</v>
      </c>
    </row>
    <row r="34" spans="1:9" ht="28.5" customHeight="1" x14ac:dyDescent="0.2">
      <c r="A34" s="379"/>
      <c r="B34" s="380"/>
      <c r="C34" s="381"/>
      <c r="D34" s="372"/>
      <c r="E34" s="373"/>
      <c r="F34" s="373"/>
      <c r="G34" s="3"/>
      <c r="H34" s="374">
        <f>SUMIFS('Sch D'!$E$11:$E$41,'Sch D'!$A$11:$A$41,'Sch D-2'!E34,'Sch D'!$B$11:$B$41,'Sch D-2'!F34)</f>
        <v>0</v>
      </c>
      <c r="I34" s="277">
        <f t="shared" si="0"/>
        <v>0</v>
      </c>
    </row>
    <row r="35" spans="1:9" ht="28.5" customHeight="1" x14ac:dyDescent="0.2">
      <c r="A35" s="379"/>
      <c r="B35" s="380"/>
      <c r="C35" s="381"/>
      <c r="D35" s="372"/>
      <c r="E35" s="373"/>
      <c r="F35" s="373"/>
      <c r="G35" s="3"/>
      <c r="H35" s="374">
        <f>SUMIFS('Sch D'!$E$11:$E$41,'Sch D'!$A$11:$A$41,'Sch D-2'!E35,'Sch D'!$B$11:$B$41,'Sch D-2'!F35)</f>
        <v>0</v>
      </c>
      <c r="I35" s="277">
        <f t="shared" si="0"/>
        <v>0</v>
      </c>
    </row>
    <row r="36" spans="1:9" ht="28.5" customHeight="1" x14ac:dyDescent="0.2">
      <c r="A36" s="379"/>
      <c r="B36" s="380"/>
      <c r="C36" s="381"/>
      <c r="D36" s="372"/>
      <c r="E36" s="373"/>
      <c r="F36" s="373"/>
      <c r="G36" s="3"/>
      <c r="H36" s="374">
        <f>SUMIFS('Sch D'!$E$11:$E$41,'Sch D'!$A$11:$A$41,'Sch D-2'!E36,'Sch D'!$B$11:$B$41,'Sch D-2'!F36)</f>
        <v>0</v>
      </c>
      <c r="I36" s="277">
        <f t="shared" si="0"/>
        <v>0</v>
      </c>
    </row>
    <row r="37" spans="1:9" ht="28.5" customHeight="1" x14ac:dyDescent="0.2">
      <c r="A37" s="379"/>
      <c r="B37" s="380"/>
      <c r="C37" s="381"/>
      <c r="D37" s="372"/>
      <c r="E37" s="373"/>
      <c r="F37" s="373"/>
      <c r="G37" s="3"/>
      <c r="H37" s="374">
        <f>SUMIFS('Sch D'!$E$11:$E$41,'Sch D'!$A$11:$A$41,'Sch D-2'!E37,'Sch D'!$B$11:$B$41,'Sch D-2'!F37)</f>
        <v>0</v>
      </c>
      <c r="I37" s="277">
        <f t="shared" si="0"/>
        <v>0</v>
      </c>
    </row>
    <row r="38" spans="1:9" ht="28.5" customHeight="1" x14ac:dyDescent="0.2">
      <c r="A38" s="379"/>
      <c r="B38" s="380"/>
      <c r="C38" s="381"/>
      <c r="D38" s="372"/>
      <c r="E38" s="373"/>
      <c r="F38" s="373"/>
      <c r="G38" s="3"/>
      <c r="H38" s="374">
        <f>SUMIFS('Sch D'!$E$11:$E$41,'Sch D'!$A$11:$A$41,'Sch D-2'!E38,'Sch D'!$B$11:$B$41,'Sch D-2'!F38)</f>
        <v>0</v>
      </c>
      <c r="I38" s="277">
        <f t="shared" si="0"/>
        <v>0</v>
      </c>
    </row>
    <row r="39" spans="1:9" ht="28.5" customHeight="1" x14ac:dyDescent="0.2">
      <c r="A39" s="379"/>
      <c r="B39" s="380"/>
      <c r="C39" s="381"/>
      <c r="D39" s="372"/>
      <c r="E39" s="373"/>
      <c r="F39" s="373"/>
      <c r="G39" s="3"/>
      <c r="H39" s="374">
        <f>SUMIFS('Sch D'!$E$11:$E$41,'Sch D'!$A$11:$A$41,'Sch D-2'!E39,'Sch D'!$B$11:$B$41,'Sch D-2'!F39)</f>
        <v>0</v>
      </c>
      <c r="I39" s="277">
        <f t="shared" si="0"/>
        <v>0</v>
      </c>
    </row>
    <row r="40" spans="1:9" ht="28.5" customHeight="1" x14ac:dyDescent="0.2">
      <c r="A40" s="379"/>
      <c r="B40" s="380"/>
      <c r="C40" s="381"/>
      <c r="D40" s="372"/>
      <c r="E40" s="373"/>
      <c r="F40" s="373"/>
      <c r="G40" s="3"/>
      <c r="H40" s="374">
        <f>SUMIFS('Sch D'!$E$11:$E$41,'Sch D'!$A$11:$A$41,'Sch D-2'!E40,'Sch D'!$B$11:$B$41,'Sch D-2'!F40)</f>
        <v>0</v>
      </c>
      <c r="I40" s="277">
        <f t="shared" ref="I40:I71" si="1">SUMIFS($D$8:$D$100,$E$8:$E$100,E40,$F$8:$F$100,F40)-H40</f>
        <v>0</v>
      </c>
    </row>
    <row r="41" spans="1:9" ht="28.5" customHeight="1" x14ac:dyDescent="0.2">
      <c r="A41" s="379"/>
      <c r="B41" s="380"/>
      <c r="C41" s="381"/>
      <c r="D41" s="372"/>
      <c r="E41" s="373"/>
      <c r="F41" s="373"/>
      <c r="G41" s="3"/>
      <c r="H41" s="374">
        <f>SUMIFS('Sch D'!$E$11:$E$41,'Sch D'!$A$11:$A$41,'Sch D-2'!E41,'Sch D'!$B$11:$B$41,'Sch D-2'!F41)</f>
        <v>0</v>
      </c>
      <c r="I41" s="277">
        <f t="shared" si="1"/>
        <v>0</v>
      </c>
    </row>
    <row r="42" spans="1:9" ht="28.5" customHeight="1" x14ac:dyDescent="0.2">
      <c r="A42" s="379"/>
      <c r="B42" s="380"/>
      <c r="C42" s="381"/>
      <c r="D42" s="372"/>
      <c r="E42" s="373"/>
      <c r="F42" s="373"/>
      <c r="G42" s="3"/>
      <c r="H42" s="374">
        <f>SUMIFS('Sch D'!$E$11:$E$41,'Sch D'!$A$11:$A$41,'Sch D-2'!E42,'Sch D'!$B$11:$B$41,'Sch D-2'!F42)</f>
        <v>0</v>
      </c>
      <c r="I42" s="277">
        <f t="shared" si="1"/>
        <v>0</v>
      </c>
    </row>
    <row r="43" spans="1:9" ht="28.5" customHeight="1" x14ac:dyDescent="0.2">
      <c r="A43" s="379"/>
      <c r="B43" s="380"/>
      <c r="C43" s="381"/>
      <c r="D43" s="372"/>
      <c r="E43" s="373"/>
      <c r="F43" s="373"/>
      <c r="G43" s="3"/>
      <c r="H43" s="374">
        <f>SUMIFS('Sch D'!$E$11:$E$41,'Sch D'!$A$11:$A$41,'Sch D-2'!E43,'Sch D'!$B$11:$B$41,'Sch D-2'!F43)</f>
        <v>0</v>
      </c>
      <c r="I43" s="277">
        <f t="shared" si="1"/>
        <v>0</v>
      </c>
    </row>
    <row r="44" spans="1:9" ht="28.5" customHeight="1" x14ac:dyDescent="0.2">
      <c r="A44" s="379"/>
      <c r="B44" s="380"/>
      <c r="C44" s="381"/>
      <c r="D44" s="372"/>
      <c r="E44" s="373"/>
      <c r="F44" s="373"/>
      <c r="G44" s="3"/>
      <c r="H44" s="374">
        <f>SUMIFS('Sch D'!$E$11:$E$41,'Sch D'!$A$11:$A$41,'Sch D-2'!E44,'Sch D'!$B$11:$B$41,'Sch D-2'!F44)</f>
        <v>0</v>
      </c>
      <c r="I44" s="277">
        <f t="shared" si="1"/>
        <v>0</v>
      </c>
    </row>
    <row r="45" spans="1:9" ht="28.5" customHeight="1" x14ac:dyDescent="0.2">
      <c r="A45" s="379"/>
      <c r="B45" s="380"/>
      <c r="C45" s="381"/>
      <c r="D45" s="372"/>
      <c r="E45" s="373"/>
      <c r="F45" s="373"/>
      <c r="G45" s="3"/>
      <c r="H45" s="374">
        <f>SUMIFS('Sch D'!$E$11:$E$41,'Sch D'!$A$11:$A$41,'Sch D-2'!E45,'Sch D'!$B$11:$B$41,'Sch D-2'!F45)</f>
        <v>0</v>
      </c>
      <c r="I45" s="277">
        <f t="shared" si="1"/>
        <v>0</v>
      </c>
    </row>
    <row r="46" spans="1:9" ht="28.5" customHeight="1" x14ac:dyDescent="0.2">
      <c r="A46" s="379"/>
      <c r="B46" s="380"/>
      <c r="C46" s="381"/>
      <c r="D46" s="372"/>
      <c r="E46" s="373"/>
      <c r="F46" s="373"/>
      <c r="G46" s="3"/>
      <c r="H46" s="374">
        <f>SUMIFS('Sch D'!$E$11:$E$41,'Sch D'!$A$11:$A$41,'Sch D-2'!E46,'Sch D'!$B$11:$B$41,'Sch D-2'!F46)</f>
        <v>0</v>
      </c>
      <c r="I46" s="277">
        <f t="shared" si="1"/>
        <v>0</v>
      </c>
    </row>
    <row r="47" spans="1:9" ht="28.5" customHeight="1" x14ac:dyDescent="0.2">
      <c r="A47" s="379"/>
      <c r="B47" s="380"/>
      <c r="C47" s="381"/>
      <c r="D47" s="372"/>
      <c r="E47" s="373"/>
      <c r="F47" s="373"/>
      <c r="G47" s="3"/>
      <c r="H47" s="374">
        <f>SUMIFS('Sch D'!$E$11:$E$41,'Sch D'!$A$11:$A$41,'Sch D-2'!E47,'Sch D'!$B$11:$B$41,'Sch D-2'!F47)</f>
        <v>0</v>
      </c>
      <c r="I47" s="277">
        <f t="shared" si="1"/>
        <v>0</v>
      </c>
    </row>
    <row r="48" spans="1:9" ht="28.5" customHeight="1" x14ac:dyDescent="0.2">
      <c r="A48" s="379"/>
      <c r="B48" s="380"/>
      <c r="C48" s="381"/>
      <c r="D48" s="372"/>
      <c r="E48" s="373"/>
      <c r="F48" s="373"/>
      <c r="G48" s="3"/>
      <c r="H48" s="374">
        <f>SUMIFS('Sch D'!$E$11:$E$41,'Sch D'!$A$11:$A$41,'Sch D-2'!E48,'Sch D'!$B$11:$B$41,'Sch D-2'!F48)</f>
        <v>0</v>
      </c>
      <c r="I48" s="277">
        <f t="shared" si="1"/>
        <v>0</v>
      </c>
    </row>
    <row r="49" spans="1:9" ht="28.5" customHeight="1" x14ac:dyDescent="0.2">
      <c r="A49" s="379"/>
      <c r="B49" s="380"/>
      <c r="C49" s="381"/>
      <c r="D49" s="372"/>
      <c r="E49" s="373"/>
      <c r="F49" s="373"/>
      <c r="G49" s="3"/>
      <c r="H49" s="374">
        <f>SUMIFS('Sch D'!$E$11:$E$41,'Sch D'!$A$11:$A$41,'Sch D-2'!E49,'Sch D'!$B$11:$B$41,'Sch D-2'!F49)</f>
        <v>0</v>
      </c>
      <c r="I49" s="277">
        <f t="shared" si="1"/>
        <v>0</v>
      </c>
    </row>
    <row r="50" spans="1:9" ht="28.5" customHeight="1" x14ac:dyDescent="0.2">
      <c r="A50" s="379"/>
      <c r="B50" s="380"/>
      <c r="C50" s="381"/>
      <c r="D50" s="372"/>
      <c r="E50" s="373"/>
      <c r="F50" s="373"/>
      <c r="G50" s="3"/>
      <c r="H50" s="374">
        <f>SUMIFS('Sch D'!$E$11:$E$41,'Sch D'!$A$11:$A$41,'Sch D-2'!E50,'Sch D'!$B$11:$B$41,'Sch D-2'!F50)</f>
        <v>0</v>
      </c>
      <c r="I50" s="277">
        <f t="shared" si="1"/>
        <v>0</v>
      </c>
    </row>
    <row r="51" spans="1:9" ht="28.5" customHeight="1" x14ac:dyDescent="0.2">
      <c r="A51" s="379"/>
      <c r="B51" s="380"/>
      <c r="C51" s="381"/>
      <c r="D51" s="372"/>
      <c r="E51" s="373"/>
      <c r="F51" s="373"/>
      <c r="G51" s="3"/>
      <c r="H51" s="374">
        <f>SUMIFS('Sch D'!$E$11:$E$41,'Sch D'!$A$11:$A$41,'Sch D-2'!E51,'Sch D'!$B$11:$B$41,'Sch D-2'!F51)</f>
        <v>0</v>
      </c>
      <c r="I51" s="277">
        <f t="shared" si="1"/>
        <v>0</v>
      </c>
    </row>
    <row r="52" spans="1:9" ht="28.5" customHeight="1" x14ac:dyDescent="0.2">
      <c r="A52" s="379"/>
      <c r="B52" s="380"/>
      <c r="C52" s="381"/>
      <c r="D52" s="372"/>
      <c r="E52" s="373"/>
      <c r="F52" s="373"/>
      <c r="G52" s="3"/>
      <c r="H52" s="374">
        <f>SUMIFS('Sch D'!$E$11:$E$41,'Sch D'!$A$11:$A$41,'Sch D-2'!E52,'Sch D'!$B$11:$B$41,'Sch D-2'!F52)</f>
        <v>0</v>
      </c>
      <c r="I52" s="277">
        <f t="shared" si="1"/>
        <v>0</v>
      </c>
    </row>
    <row r="53" spans="1:9" ht="28.5" customHeight="1" x14ac:dyDescent="0.2">
      <c r="A53" s="379"/>
      <c r="B53" s="380"/>
      <c r="C53" s="381"/>
      <c r="D53" s="372"/>
      <c r="E53" s="373"/>
      <c r="F53" s="373"/>
      <c r="G53" s="3"/>
      <c r="H53" s="374">
        <f>SUMIFS('Sch D'!$E$11:$E$41,'Sch D'!$A$11:$A$41,'Sch D-2'!E53,'Sch D'!$B$11:$B$41,'Sch D-2'!F53)</f>
        <v>0</v>
      </c>
      <c r="I53" s="277">
        <f t="shared" si="1"/>
        <v>0</v>
      </c>
    </row>
    <row r="54" spans="1:9" ht="28.5" customHeight="1" x14ac:dyDescent="0.2">
      <c r="A54" s="379"/>
      <c r="B54" s="380"/>
      <c r="C54" s="381"/>
      <c r="D54" s="372"/>
      <c r="E54" s="373"/>
      <c r="F54" s="373"/>
      <c r="G54" s="3"/>
      <c r="H54" s="374">
        <f>SUMIFS('Sch D'!$E$11:$E$41,'Sch D'!$A$11:$A$41,'Sch D-2'!E54,'Sch D'!$B$11:$B$41,'Sch D-2'!F54)</f>
        <v>0</v>
      </c>
      <c r="I54" s="277">
        <f t="shared" si="1"/>
        <v>0</v>
      </c>
    </row>
    <row r="55" spans="1:9" ht="28.5" customHeight="1" x14ac:dyDescent="0.2">
      <c r="A55" s="379"/>
      <c r="B55" s="380"/>
      <c r="C55" s="381"/>
      <c r="D55" s="372"/>
      <c r="E55" s="373"/>
      <c r="F55" s="373"/>
      <c r="G55" s="3"/>
      <c r="H55" s="374">
        <f>SUMIFS('Sch D'!$E$11:$E$41,'Sch D'!$A$11:$A$41,'Sch D-2'!E55,'Sch D'!$B$11:$B$41,'Sch D-2'!F55)</f>
        <v>0</v>
      </c>
      <c r="I55" s="277">
        <f t="shared" si="1"/>
        <v>0</v>
      </c>
    </row>
    <row r="56" spans="1:9" ht="28.5" customHeight="1" x14ac:dyDescent="0.2">
      <c r="A56" s="379"/>
      <c r="B56" s="380"/>
      <c r="C56" s="381"/>
      <c r="D56" s="372"/>
      <c r="E56" s="373"/>
      <c r="F56" s="373"/>
      <c r="G56" s="3"/>
      <c r="H56" s="374">
        <f>SUMIFS('Sch D'!$E$11:$E$41,'Sch D'!$A$11:$A$41,'Sch D-2'!E56,'Sch D'!$B$11:$B$41,'Sch D-2'!F56)</f>
        <v>0</v>
      </c>
      <c r="I56" s="277">
        <f t="shared" si="1"/>
        <v>0</v>
      </c>
    </row>
    <row r="57" spans="1:9" ht="28.5" customHeight="1" x14ac:dyDescent="0.2">
      <c r="A57" s="379"/>
      <c r="B57" s="380"/>
      <c r="C57" s="381"/>
      <c r="D57" s="372"/>
      <c r="E57" s="373"/>
      <c r="F57" s="373"/>
      <c r="G57" s="3"/>
      <c r="H57" s="374">
        <f>SUMIFS('Sch D'!$E$11:$E$41,'Sch D'!$A$11:$A$41,'Sch D-2'!E57,'Sch D'!$B$11:$B$41,'Sch D-2'!F57)</f>
        <v>0</v>
      </c>
      <c r="I57" s="277">
        <f t="shared" si="1"/>
        <v>0</v>
      </c>
    </row>
    <row r="58" spans="1:9" ht="28.5" customHeight="1" x14ac:dyDescent="0.2">
      <c r="A58" s="379"/>
      <c r="B58" s="380"/>
      <c r="C58" s="381"/>
      <c r="D58" s="372"/>
      <c r="E58" s="373"/>
      <c r="F58" s="373"/>
      <c r="G58" s="3"/>
      <c r="H58" s="374">
        <f>SUMIFS('Sch D'!$E$11:$E$41,'Sch D'!$A$11:$A$41,'Sch D-2'!E58,'Sch D'!$B$11:$B$41,'Sch D-2'!F58)</f>
        <v>0</v>
      </c>
      <c r="I58" s="277">
        <f t="shared" si="1"/>
        <v>0</v>
      </c>
    </row>
    <row r="59" spans="1:9" ht="28.5" customHeight="1" x14ac:dyDescent="0.2">
      <c r="A59" s="379"/>
      <c r="B59" s="380"/>
      <c r="C59" s="381"/>
      <c r="D59" s="372"/>
      <c r="E59" s="373"/>
      <c r="F59" s="373"/>
      <c r="G59" s="3"/>
      <c r="H59" s="374">
        <f>SUMIFS('Sch D'!$E$11:$E$41,'Sch D'!$A$11:$A$41,'Sch D-2'!E59,'Sch D'!$B$11:$B$41,'Sch D-2'!F59)</f>
        <v>0</v>
      </c>
      <c r="I59" s="277">
        <f t="shared" si="1"/>
        <v>0</v>
      </c>
    </row>
    <row r="60" spans="1:9" ht="28.5" customHeight="1" x14ac:dyDescent="0.2">
      <c r="A60" s="379"/>
      <c r="B60" s="380"/>
      <c r="C60" s="381"/>
      <c r="D60" s="372"/>
      <c r="E60" s="373"/>
      <c r="F60" s="373"/>
      <c r="G60" s="3"/>
      <c r="H60" s="374">
        <f>SUMIFS('Sch D'!$E$11:$E$41,'Sch D'!$A$11:$A$41,'Sch D-2'!E60,'Sch D'!$B$11:$B$41,'Sch D-2'!F60)</f>
        <v>0</v>
      </c>
      <c r="I60" s="277">
        <f t="shared" si="1"/>
        <v>0</v>
      </c>
    </row>
    <row r="61" spans="1:9" ht="28.5" customHeight="1" x14ac:dyDescent="0.2">
      <c r="A61" s="379"/>
      <c r="B61" s="380"/>
      <c r="C61" s="381"/>
      <c r="D61" s="372"/>
      <c r="E61" s="373"/>
      <c r="F61" s="373"/>
      <c r="G61" s="3"/>
      <c r="H61" s="374">
        <f>SUMIFS('Sch D'!$E$11:$E$41,'Sch D'!$A$11:$A$41,'Sch D-2'!E61,'Sch D'!$B$11:$B$41,'Sch D-2'!F61)</f>
        <v>0</v>
      </c>
      <c r="I61" s="277">
        <f t="shared" si="1"/>
        <v>0</v>
      </c>
    </row>
    <row r="62" spans="1:9" ht="28.5" customHeight="1" x14ac:dyDescent="0.2">
      <c r="A62" s="379"/>
      <c r="B62" s="380"/>
      <c r="C62" s="381"/>
      <c r="D62" s="372"/>
      <c r="E62" s="373"/>
      <c r="F62" s="373"/>
      <c r="G62" s="3"/>
      <c r="H62" s="374">
        <f>SUMIFS('Sch D'!$E$11:$E$41,'Sch D'!$A$11:$A$41,'Sch D-2'!E62,'Sch D'!$B$11:$B$41,'Sch D-2'!F62)</f>
        <v>0</v>
      </c>
      <c r="I62" s="277">
        <f t="shared" si="1"/>
        <v>0</v>
      </c>
    </row>
    <row r="63" spans="1:9" ht="28.5" customHeight="1" x14ac:dyDescent="0.2">
      <c r="A63" s="379"/>
      <c r="B63" s="380"/>
      <c r="C63" s="381"/>
      <c r="D63" s="372"/>
      <c r="E63" s="373"/>
      <c r="F63" s="373"/>
      <c r="G63" s="3"/>
      <c r="H63" s="374">
        <f>SUMIFS('Sch D'!$E$11:$E$41,'Sch D'!$A$11:$A$41,'Sch D-2'!E63,'Sch D'!$B$11:$B$41,'Sch D-2'!F63)</f>
        <v>0</v>
      </c>
      <c r="I63" s="277">
        <f t="shared" si="1"/>
        <v>0</v>
      </c>
    </row>
    <row r="64" spans="1:9" ht="28.5" customHeight="1" x14ac:dyDescent="0.2">
      <c r="A64" s="379"/>
      <c r="B64" s="380"/>
      <c r="C64" s="381"/>
      <c r="D64" s="372"/>
      <c r="E64" s="373"/>
      <c r="F64" s="373"/>
      <c r="G64" s="3"/>
      <c r="H64" s="374">
        <f>SUMIFS('Sch D'!$E$11:$E$41,'Sch D'!$A$11:$A$41,'Sch D-2'!E64,'Sch D'!$B$11:$B$41,'Sch D-2'!F64)</f>
        <v>0</v>
      </c>
      <c r="I64" s="277">
        <f t="shared" si="1"/>
        <v>0</v>
      </c>
    </row>
    <row r="65" spans="1:9" ht="28.5" customHeight="1" x14ac:dyDescent="0.2">
      <c r="A65" s="379"/>
      <c r="B65" s="380"/>
      <c r="C65" s="381"/>
      <c r="D65" s="372"/>
      <c r="E65" s="373"/>
      <c r="F65" s="373"/>
      <c r="G65" s="3"/>
      <c r="H65" s="374">
        <f>SUMIFS('Sch D'!$E$11:$E$41,'Sch D'!$A$11:$A$41,'Sch D-2'!E65,'Sch D'!$B$11:$B$41,'Sch D-2'!F65)</f>
        <v>0</v>
      </c>
      <c r="I65" s="277">
        <f t="shared" si="1"/>
        <v>0</v>
      </c>
    </row>
    <row r="66" spans="1:9" ht="28.5" customHeight="1" x14ac:dyDescent="0.2">
      <c r="A66" s="379"/>
      <c r="B66" s="380"/>
      <c r="C66" s="381"/>
      <c r="D66" s="372"/>
      <c r="E66" s="373"/>
      <c r="F66" s="373"/>
      <c r="G66" s="3"/>
      <c r="H66" s="374">
        <f>SUMIFS('Sch D'!$E$11:$E$41,'Sch D'!$A$11:$A$41,'Sch D-2'!E66,'Sch D'!$B$11:$B$41,'Sch D-2'!F66)</f>
        <v>0</v>
      </c>
      <c r="I66" s="277">
        <f t="shared" si="1"/>
        <v>0</v>
      </c>
    </row>
    <row r="67" spans="1:9" ht="28.5" customHeight="1" x14ac:dyDescent="0.2">
      <c r="A67" s="379"/>
      <c r="B67" s="380"/>
      <c r="C67" s="381"/>
      <c r="D67" s="372"/>
      <c r="E67" s="373"/>
      <c r="F67" s="373"/>
      <c r="G67" s="3"/>
      <c r="H67" s="374">
        <f>SUMIFS('Sch D'!$E$11:$E$41,'Sch D'!$A$11:$A$41,'Sch D-2'!E67,'Sch D'!$B$11:$B$41,'Sch D-2'!F67)</f>
        <v>0</v>
      </c>
      <c r="I67" s="277">
        <f t="shared" si="1"/>
        <v>0</v>
      </c>
    </row>
    <row r="68" spans="1:9" ht="28.5" customHeight="1" x14ac:dyDescent="0.2">
      <c r="A68" s="379"/>
      <c r="B68" s="380"/>
      <c r="C68" s="381"/>
      <c r="D68" s="372"/>
      <c r="E68" s="373"/>
      <c r="F68" s="373"/>
      <c r="G68" s="3"/>
      <c r="H68" s="374">
        <f>SUMIFS('Sch D'!$E$11:$E$41,'Sch D'!$A$11:$A$41,'Sch D-2'!E68,'Sch D'!$B$11:$B$41,'Sch D-2'!F68)</f>
        <v>0</v>
      </c>
      <c r="I68" s="277">
        <f t="shared" si="1"/>
        <v>0</v>
      </c>
    </row>
    <row r="69" spans="1:9" ht="28.5" customHeight="1" x14ac:dyDescent="0.2">
      <c r="A69" s="379"/>
      <c r="B69" s="380"/>
      <c r="C69" s="381"/>
      <c r="D69" s="372"/>
      <c r="E69" s="373"/>
      <c r="F69" s="373"/>
      <c r="G69" s="3"/>
      <c r="H69" s="374">
        <f>SUMIFS('Sch D'!$E$11:$E$41,'Sch D'!$A$11:$A$41,'Sch D-2'!E69,'Sch D'!$B$11:$B$41,'Sch D-2'!F69)</f>
        <v>0</v>
      </c>
      <c r="I69" s="277">
        <f t="shared" si="1"/>
        <v>0</v>
      </c>
    </row>
    <row r="70" spans="1:9" ht="28.5" customHeight="1" x14ac:dyDescent="0.2">
      <c r="A70" s="379"/>
      <c r="B70" s="380"/>
      <c r="C70" s="381"/>
      <c r="D70" s="372"/>
      <c r="E70" s="373"/>
      <c r="F70" s="373"/>
      <c r="G70" s="3"/>
      <c r="H70" s="374">
        <f>SUMIFS('Sch D'!$E$11:$E$41,'Sch D'!$A$11:$A$41,'Sch D-2'!E70,'Sch D'!$B$11:$B$41,'Sch D-2'!F70)</f>
        <v>0</v>
      </c>
      <c r="I70" s="277">
        <f t="shared" si="1"/>
        <v>0</v>
      </c>
    </row>
    <row r="71" spans="1:9" ht="28.5" customHeight="1" x14ac:dyDescent="0.2">
      <c r="A71" s="379"/>
      <c r="B71" s="380"/>
      <c r="C71" s="381"/>
      <c r="D71" s="372"/>
      <c r="E71" s="373"/>
      <c r="F71" s="373"/>
      <c r="G71" s="3"/>
      <c r="H71" s="374">
        <f>SUMIFS('Sch D'!$E$11:$E$41,'Sch D'!$A$11:$A$41,'Sch D-2'!E71,'Sch D'!$B$11:$B$41,'Sch D-2'!F71)</f>
        <v>0</v>
      </c>
      <c r="I71" s="277">
        <f t="shared" si="1"/>
        <v>0</v>
      </c>
    </row>
    <row r="72" spans="1:9" ht="28.5" customHeight="1" x14ac:dyDescent="0.2">
      <c r="A72" s="379"/>
      <c r="B72" s="380"/>
      <c r="C72" s="381"/>
      <c r="D72" s="372"/>
      <c r="E72" s="373"/>
      <c r="F72" s="373"/>
      <c r="G72" s="3"/>
      <c r="H72" s="374">
        <f>SUMIFS('Sch D'!$E$11:$E$41,'Sch D'!$A$11:$A$41,'Sch D-2'!E72,'Sch D'!$B$11:$B$41,'Sch D-2'!F72)</f>
        <v>0</v>
      </c>
      <c r="I72" s="277">
        <f t="shared" ref="I72:I100" si="2">SUMIFS($D$8:$D$100,$E$8:$E$100,E72,$F$8:$F$100,F72)-H72</f>
        <v>0</v>
      </c>
    </row>
    <row r="73" spans="1:9" ht="28.5" customHeight="1" x14ac:dyDescent="0.2">
      <c r="A73" s="379"/>
      <c r="B73" s="380"/>
      <c r="C73" s="381"/>
      <c r="D73" s="372"/>
      <c r="E73" s="373"/>
      <c r="F73" s="373"/>
      <c r="G73" s="3"/>
      <c r="H73" s="374">
        <f>SUMIFS('Sch D'!$E$11:$E$41,'Sch D'!$A$11:$A$41,'Sch D-2'!E73,'Sch D'!$B$11:$B$41,'Sch D-2'!F73)</f>
        <v>0</v>
      </c>
      <c r="I73" s="277">
        <f t="shared" si="2"/>
        <v>0</v>
      </c>
    </row>
    <row r="74" spans="1:9" ht="28.5" customHeight="1" x14ac:dyDescent="0.2">
      <c r="A74" s="379"/>
      <c r="B74" s="380"/>
      <c r="C74" s="381"/>
      <c r="D74" s="372"/>
      <c r="E74" s="373"/>
      <c r="F74" s="373"/>
      <c r="G74" s="3"/>
      <c r="H74" s="374">
        <f>SUMIFS('Sch D'!$E$11:$E$41,'Sch D'!$A$11:$A$41,'Sch D-2'!E74,'Sch D'!$B$11:$B$41,'Sch D-2'!F74)</f>
        <v>0</v>
      </c>
      <c r="I74" s="277">
        <f t="shared" si="2"/>
        <v>0</v>
      </c>
    </row>
    <row r="75" spans="1:9" ht="28.5" customHeight="1" x14ac:dyDescent="0.2">
      <c r="A75" s="379"/>
      <c r="B75" s="380"/>
      <c r="C75" s="381"/>
      <c r="D75" s="372"/>
      <c r="E75" s="373"/>
      <c r="F75" s="373"/>
      <c r="G75" s="3"/>
      <c r="H75" s="374">
        <f>SUMIFS('Sch D'!$E$11:$E$41,'Sch D'!$A$11:$A$41,'Sch D-2'!E75,'Sch D'!$B$11:$B$41,'Sch D-2'!F75)</f>
        <v>0</v>
      </c>
      <c r="I75" s="277">
        <f t="shared" si="2"/>
        <v>0</v>
      </c>
    </row>
    <row r="76" spans="1:9" ht="28.5" customHeight="1" x14ac:dyDescent="0.2">
      <c r="A76" s="379"/>
      <c r="B76" s="380"/>
      <c r="C76" s="381"/>
      <c r="D76" s="382"/>
      <c r="E76" s="373"/>
      <c r="F76" s="373"/>
      <c r="G76" s="3"/>
      <c r="H76" s="374">
        <f>SUMIFS('Sch D'!$E$11:$E$41,'Sch D'!$A$11:$A$41,'Sch D-2'!E76,'Sch D'!$B$11:$B$41,'Sch D-2'!F76)</f>
        <v>0</v>
      </c>
      <c r="I76" s="277">
        <f t="shared" si="2"/>
        <v>0</v>
      </c>
    </row>
    <row r="77" spans="1:9" ht="28.5" customHeight="1" x14ac:dyDescent="0.2">
      <c r="A77" s="379"/>
      <c r="B77" s="380"/>
      <c r="C77" s="381"/>
      <c r="D77" s="382"/>
      <c r="E77" s="373"/>
      <c r="F77" s="373"/>
      <c r="G77" s="3"/>
      <c r="H77" s="374">
        <f>SUMIFS('Sch D'!$E$11:$E$41,'Sch D'!$A$11:$A$41,'Sch D-2'!E77,'Sch D'!$B$11:$B$41,'Sch D-2'!F77)</f>
        <v>0</v>
      </c>
      <c r="I77" s="277">
        <f t="shared" si="2"/>
        <v>0</v>
      </c>
    </row>
    <row r="78" spans="1:9" ht="28.5" customHeight="1" x14ac:dyDescent="0.2">
      <c r="A78" s="379"/>
      <c r="B78" s="380"/>
      <c r="C78" s="381"/>
      <c r="D78" s="382"/>
      <c r="E78" s="373"/>
      <c r="F78" s="373"/>
      <c r="G78" s="3"/>
      <c r="H78" s="374">
        <f>SUMIFS('Sch D'!$E$11:$E$41,'Sch D'!$A$11:$A$41,'Sch D-2'!E78,'Sch D'!$B$11:$B$41,'Sch D-2'!F78)</f>
        <v>0</v>
      </c>
      <c r="I78" s="277">
        <f t="shared" si="2"/>
        <v>0</v>
      </c>
    </row>
    <row r="79" spans="1:9" ht="28.5" customHeight="1" x14ac:dyDescent="0.2">
      <c r="A79" s="379"/>
      <c r="B79" s="380"/>
      <c r="C79" s="381"/>
      <c r="D79" s="382"/>
      <c r="E79" s="373"/>
      <c r="F79" s="373"/>
      <c r="G79" s="3"/>
      <c r="H79" s="374">
        <f>SUMIFS('Sch D'!$E$11:$E$41,'Sch D'!$A$11:$A$41,'Sch D-2'!E79,'Sch D'!$B$11:$B$41,'Sch D-2'!F79)</f>
        <v>0</v>
      </c>
      <c r="I79" s="277">
        <f t="shared" si="2"/>
        <v>0</v>
      </c>
    </row>
    <row r="80" spans="1:9" ht="28.5" customHeight="1" x14ac:dyDescent="0.2">
      <c r="A80" s="379"/>
      <c r="B80" s="380"/>
      <c r="C80" s="381"/>
      <c r="D80" s="382"/>
      <c r="E80" s="373"/>
      <c r="F80" s="373"/>
      <c r="G80" s="3"/>
      <c r="H80" s="374">
        <f>SUMIFS('Sch D'!$E$11:$E$41,'Sch D'!$A$11:$A$41,'Sch D-2'!E80,'Sch D'!$B$11:$B$41,'Sch D-2'!F80)</f>
        <v>0</v>
      </c>
      <c r="I80" s="277">
        <f t="shared" si="2"/>
        <v>0</v>
      </c>
    </row>
    <row r="81" spans="1:9" ht="28.5" customHeight="1" x14ac:dyDescent="0.2">
      <c r="A81" s="379"/>
      <c r="B81" s="380"/>
      <c r="C81" s="381"/>
      <c r="D81" s="382"/>
      <c r="E81" s="373"/>
      <c r="F81" s="373"/>
      <c r="G81" s="3"/>
      <c r="H81" s="374">
        <f>SUMIFS('Sch D'!$E$11:$E$41,'Sch D'!$A$11:$A$41,'Sch D-2'!E81,'Sch D'!$B$11:$B$41,'Sch D-2'!F81)</f>
        <v>0</v>
      </c>
      <c r="I81" s="277">
        <f t="shared" si="2"/>
        <v>0</v>
      </c>
    </row>
    <row r="82" spans="1:9" ht="28.5" customHeight="1" x14ac:dyDescent="0.2">
      <c r="A82" s="379"/>
      <c r="B82" s="380"/>
      <c r="C82" s="381"/>
      <c r="D82" s="382"/>
      <c r="E82" s="373"/>
      <c r="F82" s="373"/>
      <c r="G82" s="3"/>
      <c r="H82" s="374">
        <f>SUMIFS('Sch D'!$E$11:$E$41,'Sch D'!$A$11:$A$41,'Sch D-2'!E82,'Sch D'!$B$11:$B$41,'Sch D-2'!F82)</f>
        <v>0</v>
      </c>
      <c r="I82" s="277">
        <f t="shared" si="2"/>
        <v>0</v>
      </c>
    </row>
    <row r="83" spans="1:9" ht="28.5" customHeight="1" x14ac:dyDescent="0.2">
      <c r="A83" s="379"/>
      <c r="B83" s="380"/>
      <c r="C83" s="381"/>
      <c r="D83" s="382"/>
      <c r="E83" s="373"/>
      <c r="F83" s="373"/>
      <c r="G83" s="3"/>
      <c r="H83" s="374">
        <f>SUMIFS('Sch D'!$E$11:$E$41,'Sch D'!$A$11:$A$41,'Sch D-2'!E83,'Sch D'!$B$11:$B$41,'Sch D-2'!F83)</f>
        <v>0</v>
      </c>
      <c r="I83" s="277">
        <f t="shared" si="2"/>
        <v>0</v>
      </c>
    </row>
    <row r="84" spans="1:9" ht="28.5" customHeight="1" x14ac:dyDescent="0.2">
      <c r="A84" s="379"/>
      <c r="B84" s="380"/>
      <c r="C84" s="381"/>
      <c r="D84" s="382"/>
      <c r="E84" s="373"/>
      <c r="F84" s="373"/>
      <c r="G84" s="3"/>
      <c r="H84" s="374">
        <f>SUMIFS('Sch D'!$E$11:$E$41,'Sch D'!$A$11:$A$41,'Sch D-2'!E84,'Sch D'!$B$11:$B$41,'Sch D-2'!F84)</f>
        <v>0</v>
      </c>
      <c r="I84" s="277">
        <f t="shared" si="2"/>
        <v>0</v>
      </c>
    </row>
    <row r="85" spans="1:9" ht="28.5" customHeight="1" x14ac:dyDescent="0.2">
      <c r="A85" s="379"/>
      <c r="B85" s="380"/>
      <c r="C85" s="381"/>
      <c r="D85" s="382"/>
      <c r="E85" s="373"/>
      <c r="F85" s="373"/>
      <c r="G85" s="3"/>
      <c r="H85" s="374">
        <f>SUMIFS('Sch D'!$E$11:$E$41,'Sch D'!$A$11:$A$41,'Sch D-2'!E85,'Sch D'!$B$11:$B$41,'Sch D-2'!F85)</f>
        <v>0</v>
      </c>
      <c r="I85" s="277">
        <f t="shared" si="2"/>
        <v>0</v>
      </c>
    </row>
    <row r="86" spans="1:9" ht="28.5" customHeight="1" x14ac:dyDescent="0.2">
      <c r="A86" s="379"/>
      <c r="B86" s="380"/>
      <c r="C86" s="381"/>
      <c r="D86" s="382"/>
      <c r="E86" s="373"/>
      <c r="F86" s="373"/>
      <c r="G86" s="3"/>
      <c r="H86" s="374">
        <f>SUMIFS('Sch D'!$E$11:$E$41,'Sch D'!$A$11:$A$41,'Sch D-2'!E86,'Sch D'!$B$11:$B$41,'Sch D-2'!F86)</f>
        <v>0</v>
      </c>
      <c r="I86" s="277">
        <f t="shared" si="2"/>
        <v>0</v>
      </c>
    </row>
    <row r="87" spans="1:9" ht="28.5" customHeight="1" x14ac:dyDescent="0.2">
      <c r="A87" s="379"/>
      <c r="B87" s="380"/>
      <c r="C87" s="381"/>
      <c r="D87" s="382"/>
      <c r="E87" s="373"/>
      <c r="F87" s="373"/>
      <c r="G87" s="3"/>
      <c r="H87" s="374">
        <f>SUMIFS('Sch D'!$E$11:$E$41,'Sch D'!$A$11:$A$41,'Sch D-2'!E87,'Sch D'!$B$11:$B$41,'Sch D-2'!F87)</f>
        <v>0</v>
      </c>
      <c r="I87" s="277">
        <f t="shared" si="2"/>
        <v>0</v>
      </c>
    </row>
    <row r="88" spans="1:9" ht="28.5" customHeight="1" x14ac:dyDescent="0.2">
      <c r="A88" s="379"/>
      <c r="B88" s="380"/>
      <c r="C88" s="381"/>
      <c r="D88" s="382"/>
      <c r="E88" s="373"/>
      <c r="F88" s="373"/>
      <c r="G88" s="3"/>
      <c r="H88" s="374">
        <f>SUMIFS('Sch D'!$E$11:$E$41,'Sch D'!$A$11:$A$41,'Sch D-2'!E88,'Sch D'!$B$11:$B$41,'Sch D-2'!F88)</f>
        <v>0</v>
      </c>
      <c r="I88" s="277">
        <f t="shared" si="2"/>
        <v>0</v>
      </c>
    </row>
    <row r="89" spans="1:9" ht="28.5" customHeight="1" x14ac:dyDescent="0.2">
      <c r="A89" s="379"/>
      <c r="B89" s="380"/>
      <c r="C89" s="381"/>
      <c r="D89" s="382"/>
      <c r="E89" s="373"/>
      <c r="F89" s="373"/>
      <c r="G89" s="3"/>
      <c r="H89" s="374">
        <f>SUMIFS('Sch D'!$E$11:$E$41,'Sch D'!$A$11:$A$41,'Sch D-2'!E89,'Sch D'!$B$11:$B$41,'Sch D-2'!F89)</f>
        <v>0</v>
      </c>
      <c r="I89" s="277">
        <f t="shared" si="2"/>
        <v>0</v>
      </c>
    </row>
    <row r="90" spans="1:9" ht="28.5" customHeight="1" x14ac:dyDescent="0.2">
      <c r="A90" s="379"/>
      <c r="B90" s="380"/>
      <c r="C90" s="381"/>
      <c r="D90" s="382"/>
      <c r="E90" s="373"/>
      <c r="F90" s="373"/>
      <c r="G90" s="3"/>
      <c r="H90" s="374">
        <f>SUMIFS('Sch D'!$E$11:$E$41,'Sch D'!$A$11:$A$41,'Sch D-2'!E90,'Sch D'!$B$11:$B$41,'Sch D-2'!F90)</f>
        <v>0</v>
      </c>
      <c r="I90" s="277">
        <f t="shared" si="2"/>
        <v>0</v>
      </c>
    </row>
    <row r="91" spans="1:9" ht="28.5" customHeight="1" x14ac:dyDescent="0.2">
      <c r="A91" s="379"/>
      <c r="B91" s="380"/>
      <c r="C91" s="381"/>
      <c r="D91" s="382"/>
      <c r="E91" s="373"/>
      <c r="F91" s="373"/>
      <c r="G91" s="3"/>
      <c r="H91" s="374">
        <f>SUMIFS('Sch D'!$E$11:$E$41,'Sch D'!$A$11:$A$41,'Sch D-2'!E91,'Sch D'!$B$11:$B$41,'Sch D-2'!F91)</f>
        <v>0</v>
      </c>
      <c r="I91" s="277">
        <f t="shared" si="2"/>
        <v>0</v>
      </c>
    </row>
    <row r="92" spans="1:9" ht="28.5" customHeight="1" x14ac:dyDescent="0.2">
      <c r="A92" s="379"/>
      <c r="B92" s="380"/>
      <c r="C92" s="381"/>
      <c r="D92" s="382"/>
      <c r="E92" s="373"/>
      <c r="F92" s="373"/>
      <c r="G92" s="3"/>
      <c r="H92" s="374">
        <f>SUMIFS('Sch D'!$E$11:$E$41,'Sch D'!$A$11:$A$41,'Sch D-2'!E92,'Sch D'!$B$11:$B$41,'Sch D-2'!F92)</f>
        <v>0</v>
      </c>
      <c r="I92" s="277">
        <f t="shared" si="2"/>
        <v>0</v>
      </c>
    </row>
    <row r="93" spans="1:9" ht="28.5" customHeight="1" x14ac:dyDescent="0.2">
      <c r="A93" s="379"/>
      <c r="B93" s="380"/>
      <c r="C93" s="381"/>
      <c r="D93" s="382"/>
      <c r="E93" s="373"/>
      <c r="F93" s="373"/>
      <c r="G93" s="3"/>
      <c r="H93" s="374">
        <f>SUMIFS('Sch D'!$E$11:$E$41,'Sch D'!$A$11:$A$41,'Sch D-2'!E93,'Sch D'!$B$11:$B$41,'Sch D-2'!F93)</f>
        <v>0</v>
      </c>
      <c r="I93" s="277">
        <f t="shared" si="2"/>
        <v>0</v>
      </c>
    </row>
    <row r="94" spans="1:9" ht="28.5" customHeight="1" x14ac:dyDescent="0.2">
      <c r="A94" s="379"/>
      <c r="B94" s="380"/>
      <c r="C94" s="381"/>
      <c r="D94" s="382"/>
      <c r="E94" s="373"/>
      <c r="F94" s="373"/>
      <c r="G94" s="3"/>
      <c r="H94" s="374">
        <f>SUMIFS('Sch D'!$E$11:$E$41,'Sch D'!$A$11:$A$41,'Sch D-2'!E94,'Sch D'!$B$11:$B$41,'Sch D-2'!F94)</f>
        <v>0</v>
      </c>
      <c r="I94" s="277">
        <f t="shared" si="2"/>
        <v>0</v>
      </c>
    </row>
    <row r="95" spans="1:9" ht="28.5" customHeight="1" x14ac:dyDescent="0.2">
      <c r="A95" s="379"/>
      <c r="B95" s="380"/>
      <c r="C95" s="381"/>
      <c r="D95" s="382"/>
      <c r="E95" s="373"/>
      <c r="F95" s="373"/>
      <c r="G95" s="3"/>
      <c r="H95" s="374">
        <f>SUMIFS('Sch D'!$E$11:$E$41,'Sch D'!$A$11:$A$41,'Sch D-2'!E95,'Sch D'!$B$11:$B$41,'Sch D-2'!F95)</f>
        <v>0</v>
      </c>
      <c r="I95" s="277">
        <f t="shared" si="2"/>
        <v>0</v>
      </c>
    </row>
    <row r="96" spans="1:9" ht="28.5" customHeight="1" x14ac:dyDescent="0.2">
      <c r="A96" s="379"/>
      <c r="B96" s="380"/>
      <c r="C96" s="381"/>
      <c r="D96" s="382"/>
      <c r="E96" s="373"/>
      <c r="F96" s="373"/>
      <c r="G96" s="3"/>
      <c r="H96" s="374">
        <f>SUMIFS('Sch D'!$E$11:$E$41,'Sch D'!$A$11:$A$41,'Sch D-2'!E96,'Sch D'!$B$11:$B$41,'Sch D-2'!F96)</f>
        <v>0</v>
      </c>
      <c r="I96" s="277">
        <f t="shared" si="2"/>
        <v>0</v>
      </c>
    </row>
    <row r="97" spans="1:9" ht="28.5" customHeight="1" x14ac:dyDescent="0.2">
      <c r="A97" s="379"/>
      <c r="B97" s="380"/>
      <c r="C97" s="381"/>
      <c r="D97" s="382"/>
      <c r="E97" s="373"/>
      <c r="F97" s="373"/>
      <c r="G97" s="3"/>
      <c r="H97" s="374">
        <f>SUMIFS('Sch D'!$E$11:$E$41,'Sch D'!$A$11:$A$41,'Sch D-2'!E97,'Sch D'!$B$11:$B$41,'Sch D-2'!F97)</f>
        <v>0</v>
      </c>
      <c r="I97" s="277">
        <f t="shared" si="2"/>
        <v>0</v>
      </c>
    </row>
    <row r="98" spans="1:9" ht="28.5" customHeight="1" x14ac:dyDescent="0.2">
      <c r="A98" s="379"/>
      <c r="B98" s="380"/>
      <c r="C98" s="381"/>
      <c r="D98" s="382"/>
      <c r="E98" s="373"/>
      <c r="F98" s="373"/>
      <c r="G98" s="3"/>
      <c r="H98" s="374">
        <f>SUMIFS('Sch D'!$E$11:$E$41,'Sch D'!$A$11:$A$41,'Sch D-2'!E98,'Sch D'!$B$11:$B$41,'Sch D-2'!F98)</f>
        <v>0</v>
      </c>
      <c r="I98" s="277">
        <f t="shared" si="2"/>
        <v>0</v>
      </c>
    </row>
    <row r="99" spans="1:9" ht="28.5" customHeight="1" x14ac:dyDescent="0.2">
      <c r="A99" s="379"/>
      <c r="B99" s="380"/>
      <c r="C99" s="381"/>
      <c r="D99" s="382"/>
      <c r="E99" s="373"/>
      <c r="F99" s="373"/>
      <c r="G99" s="3"/>
      <c r="H99" s="374">
        <f>SUMIFS('Sch D'!$E$11:$E$41,'Sch D'!$A$11:$A$41,'Sch D-2'!E99,'Sch D'!$B$11:$B$41,'Sch D-2'!F99)</f>
        <v>0</v>
      </c>
      <c r="I99" s="277">
        <f t="shared" si="2"/>
        <v>0</v>
      </c>
    </row>
    <row r="100" spans="1:9" ht="28.5" customHeight="1" x14ac:dyDescent="0.2">
      <c r="A100" s="379"/>
      <c r="B100" s="380"/>
      <c r="C100" s="381"/>
      <c r="D100" s="382"/>
      <c r="E100" s="373"/>
      <c r="F100" s="373"/>
      <c r="G100" s="3"/>
      <c r="H100" s="374">
        <f>SUMIFS('Sch D'!$E$11:$E$41,'Sch D'!$A$11:$A$41,'Sch D-2'!E100,'Sch D'!$B$11:$B$41,'Sch D-2'!F100)</f>
        <v>0</v>
      </c>
      <c r="I100" s="277">
        <f t="shared" si="2"/>
        <v>0</v>
      </c>
    </row>
    <row r="101" spans="1:9" ht="28.5" customHeight="1" thickBot="1" x14ac:dyDescent="0.25">
      <c r="A101" s="383"/>
      <c r="B101" s="383"/>
      <c r="C101" s="384" t="s">
        <v>130</v>
      </c>
      <c r="D101" s="276">
        <f>SUM(D8:D100)</f>
        <v>0</v>
      </c>
      <c r="E101" s="383"/>
      <c r="F101" s="383"/>
      <c r="G101" s="383"/>
      <c r="H101" s="383"/>
      <c r="I101" s="383"/>
    </row>
    <row r="102" spans="1:9" ht="15.75" thickTop="1" x14ac:dyDescent="0.2"/>
  </sheetData>
  <sheetProtection algorithmName="SHA-512" hashValue="qdyjTKqUP2KS0zyDBiAzGtT4hdrHCSsrkM/hbe1ZioGJ/cqEQ1Fe+RWA4YGlf6cMYJGSw81ds99g5WMC9Umlwg==" saltValue="R/dzyrMWjIjGsC1+HBBcOg==" spinCount="100000" sheet="1" objects="1" scenarios="1"/>
  <conditionalFormatting sqref="H8:H100">
    <cfRule type="expression" dxfId="0" priority="1">
      <formula>I8&lt;&gt;0</formula>
    </cfRule>
  </conditionalFormatting>
  <pageMargins left="0.7" right="0.7" top="0.75" bottom="0.75" header="0.3" footer="0.3"/>
  <pageSetup scale="72"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852F9DB3-1E22-4770-BA1A-4C2120127410}">
          <x14:formula1>
            <xm:f>'Input List'!$A$2:$A$10</xm:f>
          </x14:formula1>
          <xm:sqref>E8:E100</xm:sqref>
        </x14:dataValidation>
        <x14:dataValidation type="list" allowBlank="1" showInputMessage="1" showErrorMessage="1" xr:uid="{4E4AE6E9-0320-4B95-A74E-2C8F14BACD61}">
          <x14:formula1>
            <xm:f>'Input List'!$B$2:$B$12</xm:f>
          </x14:formula1>
          <xm:sqref>F8:F100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22483-B1EF-44F5-AB76-45EAAA3A0F5B}">
  <sheetPr>
    <pageSetUpPr fitToPage="1"/>
  </sheetPr>
  <dimension ref="A1:I28"/>
  <sheetViews>
    <sheetView zoomScaleNormal="100" workbookViewId="0">
      <selection activeCell="A4" sqref="A4"/>
    </sheetView>
  </sheetViews>
  <sheetFormatPr defaultColWidth="9.6640625" defaultRowHeight="15" x14ac:dyDescent="0.2"/>
  <cols>
    <col min="1" max="1" width="2.33203125" style="138" customWidth="1"/>
    <col min="2" max="2" width="2.88671875" style="138" customWidth="1"/>
    <col min="3" max="4" width="19.21875" style="138" customWidth="1"/>
    <col min="5" max="5" width="10.6640625" style="138" customWidth="1"/>
    <col min="6" max="9" width="12.109375" style="138" customWidth="1"/>
    <col min="10" max="16384" width="9.6640625" style="138"/>
  </cols>
  <sheetData>
    <row r="1" spans="1:9" ht="15" customHeight="1" x14ac:dyDescent="0.25">
      <c r="A1" s="196" t="s">
        <v>592</v>
      </c>
      <c r="B1" s="137"/>
      <c r="E1" s="196"/>
      <c r="F1" s="196"/>
      <c r="G1" s="196"/>
      <c r="H1" s="137"/>
    </row>
    <row r="2" spans="1:9" s="143" customFormat="1" ht="15" customHeight="1" x14ac:dyDescent="0.25">
      <c r="A2" s="196" t="s">
        <v>593</v>
      </c>
      <c r="B2" s="137"/>
      <c r="E2" s="631"/>
      <c r="F2" s="631"/>
    </row>
    <row r="3" spans="1:9" s="143" customFormat="1" ht="13.15" customHeight="1" x14ac:dyDescent="0.2">
      <c r="A3" s="4" t="s">
        <v>93</v>
      </c>
      <c r="F3" s="386" t="s">
        <v>155</v>
      </c>
      <c r="G3" s="387"/>
      <c r="H3" s="387"/>
      <c r="I3" s="388"/>
    </row>
    <row r="4" spans="1:9" s="143" customFormat="1" ht="13.15" customHeight="1" x14ac:dyDescent="0.2">
      <c r="A4" s="4" t="s">
        <v>959</v>
      </c>
      <c r="B4" s="136"/>
      <c r="F4" s="70">
        <f>+'Sch A'!$A$7</f>
        <v>0</v>
      </c>
      <c r="G4" s="145"/>
      <c r="H4" s="145"/>
      <c r="I4" s="389"/>
    </row>
    <row r="5" spans="1:9" ht="13.15" customHeight="1" x14ac:dyDescent="0.2">
      <c r="C5" s="137"/>
      <c r="D5" s="137"/>
      <c r="F5" s="390" t="s">
        <v>80</v>
      </c>
      <c r="G5" s="143"/>
      <c r="H5" s="143"/>
      <c r="I5" s="391"/>
    </row>
    <row r="6" spans="1:9" ht="13.15" customHeight="1" x14ac:dyDescent="0.2">
      <c r="C6" s="137"/>
      <c r="D6" s="137"/>
      <c r="F6" s="75" t="s">
        <v>3</v>
      </c>
      <c r="G6" s="76">
        <f>+'Sch A'!$E$13</f>
        <v>0</v>
      </c>
      <c r="H6" s="75" t="s">
        <v>4</v>
      </c>
      <c r="I6" s="76">
        <f>+'Sch A'!$H$13</f>
        <v>0</v>
      </c>
    </row>
    <row r="7" spans="1:9" ht="13.15" customHeight="1" x14ac:dyDescent="0.2">
      <c r="B7" s="392"/>
      <c r="E7" s="143"/>
      <c r="F7" s="393"/>
      <c r="G7" s="143"/>
      <c r="H7" s="393"/>
    </row>
    <row r="8" spans="1:9" ht="36" customHeight="1" x14ac:dyDescent="0.2">
      <c r="A8" s="889" t="s">
        <v>594</v>
      </c>
      <c r="B8" s="882"/>
      <c r="C8" s="882"/>
      <c r="D8" s="882"/>
      <c r="E8" s="890"/>
      <c r="F8" s="394"/>
      <c r="G8" s="394"/>
      <c r="H8" s="394"/>
      <c r="I8" s="394"/>
    </row>
    <row r="9" spans="1:9" ht="36" customHeight="1" x14ac:dyDescent="0.2">
      <c r="A9" s="889" t="s">
        <v>595</v>
      </c>
      <c r="B9" s="882"/>
      <c r="C9" s="882"/>
      <c r="D9" s="882"/>
      <c r="E9" s="887"/>
      <c r="F9" s="394"/>
      <c r="G9" s="394"/>
      <c r="H9" s="394"/>
      <c r="I9" s="394"/>
    </row>
    <row r="10" spans="1:9" ht="18" customHeight="1" x14ac:dyDescent="0.2">
      <c r="A10" s="1228" t="s">
        <v>866</v>
      </c>
      <c r="B10" s="1229"/>
      <c r="C10" s="1229"/>
      <c r="D10" s="1229"/>
      <c r="E10" s="887"/>
      <c r="F10" s="888"/>
      <c r="G10" s="888"/>
      <c r="H10" s="888"/>
      <c r="I10" s="888"/>
    </row>
    <row r="11" spans="1:9" ht="18" customHeight="1" x14ac:dyDescent="0.2">
      <c r="A11" s="1229" t="s">
        <v>596</v>
      </c>
      <c r="B11" s="1229"/>
      <c r="C11" s="1229"/>
      <c r="D11" s="1229"/>
      <c r="E11" s="887"/>
      <c r="F11" s="886"/>
      <c r="G11" s="886"/>
      <c r="H11" s="886"/>
      <c r="I11" s="886"/>
    </row>
    <row r="12" spans="1:9" ht="18" customHeight="1" x14ac:dyDescent="0.2">
      <c r="A12" s="1229" t="s">
        <v>597</v>
      </c>
      <c r="B12" s="1229"/>
      <c r="C12" s="1229"/>
      <c r="D12" s="1229"/>
      <c r="E12" s="887"/>
      <c r="F12" s="886"/>
      <c r="G12" s="886"/>
      <c r="H12" s="886"/>
      <c r="I12" s="886"/>
    </row>
    <row r="13" spans="1:9" ht="18" customHeight="1" x14ac:dyDescent="0.2">
      <c r="A13" s="395" t="s">
        <v>101</v>
      </c>
      <c r="B13" s="883" t="s">
        <v>598</v>
      </c>
      <c r="C13" s="882" t="s">
        <v>599</v>
      </c>
      <c r="D13" s="398"/>
      <c r="E13" s="399"/>
      <c r="F13" s="885"/>
      <c r="G13" s="885"/>
      <c r="H13" s="885"/>
      <c r="I13" s="885"/>
    </row>
    <row r="14" spans="1:9" ht="18" customHeight="1" x14ac:dyDescent="0.2">
      <c r="A14" s="400"/>
      <c r="B14" s="883" t="s">
        <v>600</v>
      </c>
      <c r="C14" s="882" t="s">
        <v>601</v>
      </c>
      <c r="D14" s="882"/>
      <c r="E14" s="884"/>
      <c r="F14" s="281"/>
      <c r="G14" s="281"/>
      <c r="H14" s="281"/>
      <c r="I14" s="281"/>
    </row>
    <row r="15" spans="1:9" ht="18" customHeight="1" x14ac:dyDescent="0.2">
      <c r="A15" s="400"/>
      <c r="B15" s="883" t="s">
        <v>602</v>
      </c>
      <c r="C15" s="882" t="s">
        <v>603</v>
      </c>
      <c r="D15" s="881"/>
      <c r="E15" s="402"/>
      <c r="F15" s="877"/>
      <c r="G15" s="877"/>
      <c r="H15" s="877"/>
      <c r="I15" s="877"/>
    </row>
    <row r="16" spans="1:9" ht="18" customHeight="1" x14ac:dyDescent="0.2">
      <c r="A16" s="400"/>
      <c r="B16" s="883" t="s">
        <v>604</v>
      </c>
      <c r="C16" s="882" t="s">
        <v>605</v>
      </c>
      <c r="D16" s="881"/>
      <c r="E16" s="402"/>
      <c r="F16" s="877"/>
      <c r="G16" s="877"/>
      <c r="H16" s="877"/>
      <c r="I16" s="877"/>
    </row>
    <row r="17" spans="1:9" ht="18" customHeight="1" x14ac:dyDescent="0.2">
      <c r="A17" s="400"/>
      <c r="B17" s="883" t="s">
        <v>606</v>
      </c>
      <c r="C17" s="882" t="s">
        <v>607</v>
      </c>
      <c r="D17" s="882"/>
      <c r="E17" s="884"/>
      <c r="F17" s="877"/>
      <c r="G17" s="877"/>
      <c r="H17" s="877"/>
      <c r="I17" s="877"/>
    </row>
    <row r="18" spans="1:9" ht="30.95" customHeight="1" x14ac:dyDescent="0.2">
      <c r="A18" s="400"/>
      <c r="B18" s="883" t="s">
        <v>608</v>
      </c>
      <c r="C18" s="1229" t="s">
        <v>609</v>
      </c>
      <c r="D18" s="1229"/>
      <c r="E18" s="1226"/>
      <c r="F18" s="877"/>
      <c r="G18" s="877"/>
      <c r="H18" s="877"/>
      <c r="I18" s="877"/>
    </row>
    <row r="19" spans="1:9" ht="18" customHeight="1" x14ac:dyDescent="0.2">
      <c r="A19" s="400"/>
      <c r="B19" s="883" t="s">
        <v>610</v>
      </c>
      <c r="C19" s="882" t="s">
        <v>611</v>
      </c>
      <c r="D19" s="881"/>
      <c r="E19" s="402"/>
      <c r="F19" s="877"/>
      <c r="G19" s="877"/>
      <c r="H19" s="877"/>
      <c r="I19" s="877"/>
    </row>
    <row r="20" spans="1:9" ht="18" customHeight="1" x14ac:dyDescent="0.2">
      <c r="A20" s="400"/>
      <c r="B20" s="396" t="s">
        <v>612</v>
      </c>
      <c r="C20" s="397" t="s">
        <v>613</v>
      </c>
      <c r="D20" s="880"/>
      <c r="E20" s="403"/>
      <c r="F20" s="877"/>
      <c r="G20" s="877"/>
      <c r="H20" s="877"/>
      <c r="I20" s="877"/>
    </row>
    <row r="21" spans="1:9" ht="18" customHeight="1" x14ac:dyDescent="0.2">
      <c r="A21" s="400"/>
      <c r="B21" s="396" t="s">
        <v>614</v>
      </c>
      <c r="C21" s="397" t="s">
        <v>864</v>
      </c>
      <c r="D21" s="1223"/>
      <c r="E21" s="1224"/>
      <c r="F21" s="879"/>
      <c r="G21" s="879"/>
      <c r="H21" s="879"/>
      <c r="I21" s="879"/>
    </row>
    <row r="22" spans="1:9" ht="18" customHeight="1" x14ac:dyDescent="0.2">
      <c r="A22" s="395" t="s">
        <v>103</v>
      </c>
      <c r="B22" s="397" t="s">
        <v>615</v>
      </c>
      <c r="C22" s="401"/>
      <c r="D22" s="398"/>
      <c r="E22" s="404"/>
      <c r="F22" s="876">
        <f>SUM(F13:F21)</f>
        <v>0</v>
      </c>
      <c r="G22" s="876">
        <f>SUM(G13:G21)</f>
        <v>0</v>
      </c>
      <c r="H22" s="876">
        <f>SUM(H13:H21)</f>
        <v>0</v>
      </c>
      <c r="I22" s="876">
        <f>SUM(I13:I21)</f>
        <v>0</v>
      </c>
    </row>
    <row r="23" spans="1:9" ht="30.95" customHeight="1" x14ac:dyDescent="0.2">
      <c r="A23" s="395" t="s">
        <v>105</v>
      </c>
      <c r="B23" s="1225" t="s">
        <v>865</v>
      </c>
      <c r="C23" s="1225"/>
      <c r="D23" s="1225"/>
      <c r="E23" s="1226"/>
      <c r="F23" s="878"/>
      <c r="G23" s="878"/>
      <c r="H23" s="878"/>
      <c r="I23" s="878"/>
    </row>
    <row r="24" spans="1:9" ht="18" customHeight="1" x14ac:dyDescent="0.2">
      <c r="A24" s="400"/>
      <c r="B24" s="396" t="s">
        <v>598</v>
      </c>
      <c r="C24" s="397" t="s">
        <v>616</v>
      </c>
      <c r="D24" s="401"/>
      <c r="E24" s="405"/>
      <c r="F24" s="877"/>
      <c r="G24" s="877"/>
      <c r="H24" s="877"/>
      <c r="I24" s="877"/>
    </row>
    <row r="25" spans="1:9" ht="18" customHeight="1" x14ac:dyDescent="0.2">
      <c r="A25" s="400"/>
      <c r="B25" s="396" t="s">
        <v>600</v>
      </c>
      <c r="C25" s="397" t="s">
        <v>864</v>
      </c>
      <c r="D25" s="1223"/>
      <c r="E25" s="1224"/>
      <c r="F25" s="877"/>
      <c r="G25" s="877"/>
      <c r="H25" s="877"/>
      <c r="I25" s="877"/>
    </row>
    <row r="26" spans="1:9" ht="30.95" customHeight="1" x14ac:dyDescent="0.2">
      <c r="A26" s="395" t="s">
        <v>107</v>
      </c>
      <c r="B26" s="1225" t="s">
        <v>617</v>
      </c>
      <c r="C26" s="1225"/>
      <c r="D26" s="1225"/>
      <c r="E26" s="1226"/>
      <c r="F26" s="876">
        <f>SUM(F22:F25)</f>
        <v>0</v>
      </c>
      <c r="G26" s="876">
        <f>SUM(G22:G25)</f>
        <v>0</v>
      </c>
      <c r="H26" s="876">
        <f>SUM(H22:H25)</f>
        <v>0</v>
      </c>
      <c r="I26" s="876">
        <f>SUM(I22:I25)</f>
        <v>0</v>
      </c>
    </row>
    <row r="27" spans="1:9" x14ac:dyDescent="0.2">
      <c r="A27" s="406"/>
      <c r="B27" s="407"/>
      <c r="C27" s="407"/>
      <c r="D27" s="407"/>
      <c r="E27" s="407"/>
      <c r="F27" s="408"/>
      <c r="G27" s="407"/>
      <c r="H27" s="407"/>
      <c r="I27" s="407"/>
    </row>
    <row r="28" spans="1:9" ht="27.95" customHeight="1" x14ac:dyDescent="0.2">
      <c r="A28" s="1227" t="s">
        <v>618</v>
      </c>
      <c r="B28" s="1227"/>
      <c r="C28" s="1227"/>
      <c r="D28" s="1227"/>
      <c r="E28" s="1227"/>
      <c r="F28" s="1227"/>
      <c r="G28" s="1227"/>
      <c r="H28" s="1227"/>
      <c r="I28" s="1227"/>
    </row>
  </sheetData>
  <sheetProtection algorithmName="SHA-512" hashValue="HkPB/P8ODgMJ6hbtOgC7+E8GQOWyAL8yEVkyYtMFJGvQbxDsxjbKMQUqj5xHvTs1XHnbNscxqpAGQvZKGOBwbA==" saltValue="ZCFshNU44isf8BfA7/IEqQ==" spinCount="100000" sheet="1" objects="1" scenarios="1"/>
  <mergeCells count="9">
    <mergeCell ref="D25:E25"/>
    <mergeCell ref="B26:E26"/>
    <mergeCell ref="A28:I28"/>
    <mergeCell ref="A10:D10"/>
    <mergeCell ref="A11:D11"/>
    <mergeCell ref="A12:D12"/>
    <mergeCell ref="C18:E18"/>
    <mergeCell ref="D21:E21"/>
    <mergeCell ref="B23:E23"/>
  </mergeCells>
  <printOptions horizontalCentered="1"/>
  <pageMargins left="0.5" right="0.5" top="1" bottom="0.75" header="0.5" footer="0.5"/>
  <pageSetup scale="91" orientation="portrait" r:id="rId1"/>
  <headerFooter>
    <oddFooter>&amp;C&amp;9DUPLICATE AS NECESSARY</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C1061-F56E-4FF0-B8AA-4194DAFF4005}">
  <sheetPr>
    <pageSetUpPr fitToPage="1"/>
  </sheetPr>
  <dimension ref="A1:I48"/>
  <sheetViews>
    <sheetView zoomScaleNormal="100" workbookViewId="0">
      <selection activeCell="A4" sqref="A4"/>
    </sheetView>
  </sheetViews>
  <sheetFormatPr defaultColWidth="9.6640625" defaultRowHeight="15" x14ac:dyDescent="0.2"/>
  <cols>
    <col min="1" max="1" width="2.44140625" style="138" customWidth="1"/>
    <col min="2" max="2" width="12.33203125" style="138" customWidth="1"/>
    <col min="3" max="3" width="30.109375" style="138" customWidth="1"/>
    <col min="4" max="7" width="10.88671875" style="138" customWidth="1"/>
    <col min="8" max="9" width="11.6640625" style="138" customWidth="1"/>
    <col min="10" max="16384" width="9.6640625" style="138"/>
  </cols>
  <sheetData>
    <row r="1" spans="1:9" ht="15" customHeight="1" x14ac:dyDescent="0.25">
      <c r="A1" s="1" t="s">
        <v>619</v>
      </c>
      <c r="B1" s="196"/>
      <c r="C1" s="196"/>
      <c r="D1" s="196"/>
      <c r="E1" s="137"/>
      <c r="F1" s="137"/>
      <c r="G1" s="137"/>
      <c r="H1" s="137"/>
      <c r="I1" s="137"/>
    </row>
    <row r="2" spans="1:9" s="143" customFormat="1" ht="15" customHeight="1" x14ac:dyDescent="0.25">
      <c r="A2" s="1" t="s">
        <v>620</v>
      </c>
      <c r="B2" s="196"/>
      <c r="C2" s="196"/>
      <c r="D2" s="631"/>
      <c r="E2" s="136"/>
      <c r="F2" s="136"/>
      <c r="G2" s="136"/>
      <c r="H2" s="136"/>
      <c r="I2" s="136"/>
    </row>
    <row r="3" spans="1:9" s="143" customFormat="1" ht="13.15" customHeight="1" x14ac:dyDescent="0.2">
      <c r="A3" s="4" t="s">
        <v>93</v>
      </c>
      <c r="D3" s="140" t="s">
        <v>155</v>
      </c>
      <c r="E3" s="141"/>
      <c r="F3" s="141"/>
      <c r="G3" s="142"/>
      <c r="H3" s="136"/>
    </row>
    <row r="4" spans="1:9" s="143" customFormat="1" ht="13.15" customHeight="1" x14ac:dyDescent="0.2">
      <c r="A4" s="4" t="s">
        <v>959</v>
      </c>
      <c r="D4" s="70">
        <f>+'Sch A'!$A$7</f>
        <v>0</v>
      </c>
      <c r="E4" s="145"/>
      <c r="F4" s="145"/>
      <c r="G4" s="146"/>
      <c r="H4" s="136"/>
    </row>
    <row r="5" spans="1:9" s="143" customFormat="1" ht="13.15" customHeight="1" x14ac:dyDescent="0.2">
      <c r="D5" s="148" t="s">
        <v>80</v>
      </c>
      <c r="G5" s="149"/>
      <c r="H5" s="136"/>
    </row>
    <row r="6" spans="1:9" s="143" customFormat="1" ht="12.75" x14ac:dyDescent="0.2">
      <c r="D6" s="75" t="s">
        <v>3</v>
      </c>
      <c r="E6" s="76">
        <f>+'Sch A'!$E$13</f>
        <v>0</v>
      </c>
      <c r="F6" s="75" t="s">
        <v>4</v>
      </c>
      <c r="G6" s="76">
        <f>+'Sch A'!$H$13</f>
        <v>0</v>
      </c>
      <c r="H6" s="136"/>
    </row>
    <row r="7" spans="1:9" x14ac:dyDescent="0.2">
      <c r="E7" s="143"/>
      <c r="F7" s="143"/>
      <c r="G7" s="872"/>
      <c r="H7" s="136"/>
      <c r="I7" s="137"/>
    </row>
    <row r="8" spans="1:9" s="143" customFormat="1" ht="27.95" customHeight="1" x14ac:dyDescent="0.2">
      <c r="A8" s="1206" t="s">
        <v>873</v>
      </c>
      <c r="B8" s="1206"/>
      <c r="C8" s="1206"/>
      <c r="D8" s="1206"/>
      <c r="E8" s="1206"/>
      <c r="F8" s="1206"/>
      <c r="G8" s="1206"/>
      <c r="H8" s="837"/>
    </row>
    <row r="9" spans="1:9" ht="19.5" customHeight="1" x14ac:dyDescent="0.2">
      <c r="A9" s="428" t="s">
        <v>621</v>
      </c>
      <c r="B9" s="430"/>
      <c r="C9" s="1233" t="s">
        <v>622</v>
      </c>
      <c r="D9" s="1234"/>
      <c r="E9" s="921" t="s">
        <v>423</v>
      </c>
    </row>
    <row r="10" spans="1:9" x14ac:dyDescent="0.2">
      <c r="A10" s="1230"/>
      <c r="B10" s="1230"/>
      <c r="C10" s="1231"/>
      <c r="D10" s="1232"/>
      <c r="E10" s="920"/>
    </row>
    <row r="11" spans="1:9" x14ac:dyDescent="0.2">
      <c r="A11" s="1230"/>
      <c r="B11" s="1230"/>
      <c r="C11" s="1231"/>
      <c r="D11" s="1232"/>
      <c r="E11" s="917"/>
    </row>
    <row r="12" spans="1:9" x14ac:dyDescent="0.2">
      <c r="A12" s="1230"/>
      <c r="B12" s="1230"/>
      <c r="C12" s="1231"/>
      <c r="D12" s="1232"/>
      <c r="E12" s="917"/>
    </row>
    <row r="13" spans="1:9" x14ac:dyDescent="0.2">
      <c r="A13" s="1230"/>
      <c r="B13" s="1230"/>
      <c r="C13" s="919"/>
      <c r="D13" s="918"/>
      <c r="E13" s="917"/>
    </row>
    <row r="14" spans="1:9" x14ac:dyDescent="0.2">
      <c r="A14" s="1230"/>
      <c r="B14" s="1230"/>
      <c r="C14" s="1231"/>
      <c r="D14" s="1232"/>
      <c r="E14" s="917"/>
    </row>
    <row r="15" spans="1:9" x14ac:dyDescent="0.2">
      <c r="A15" s="1230"/>
      <c r="B15" s="1230"/>
      <c r="C15" s="1231"/>
      <c r="D15" s="1232"/>
      <c r="E15" s="917"/>
    </row>
    <row r="16" spans="1:9" x14ac:dyDescent="0.2">
      <c r="A16" s="1230"/>
      <c r="B16" s="1230"/>
      <c r="C16" s="1231"/>
      <c r="D16" s="1232"/>
      <c r="E16" s="917"/>
    </row>
    <row r="17" spans="1:8" x14ac:dyDescent="0.2">
      <c r="A17" s="1230"/>
      <c r="B17" s="1230"/>
      <c r="C17" s="1231"/>
      <c r="D17" s="1232"/>
      <c r="E17" s="917"/>
    </row>
    <row r="18" spans="1:8" x14ac:dyDescent="0.2">
      <c r="A18" s="1230"/>
      <c r="B18" s="1230"/>
      <c r="C18" s="1231"/>
      <c r="D18" s="1232"/>
      <c r="E18" s="917"/>
    </row>
    <row r="19" spans="1:8" x14ac:dyDescent="0.2">
      <c r="A19" s="1230"/>
      <c r="B19" s="1230"/>
      <c r="C19" s="1231"/>
      <c r="D19" s="1232"/>
      <c r="E19" s="917"/>
    </row>
    <row r="20" spans="1:8" ht="15.75" x14ac:dyDescent="0.25">
      <c r="A20" s="196"/>
      <c r="B20" s="196"/>
      <c r="C20" s="196"/>
      <c r="D20" s="411" t="s">
        <v>130</v>
      </c>
      <c r="E20" s="916">
        <f>SUM(E10:E19)</f>
        <v>0</v>
      </c>
    </row>
    <row r="21" spans="1:8" ht="15.75" x14ac:dyDescent="0.25">
      <c r="A21" s="196"/>
      <c r="B21" s="196"/>
      <c r="C21" s="196"/>
      <c r="D21" s="196"/>
      <c r="H21" s="915"/>
    </row>
    <row r="22" spans="1:8" s="143" customFormat="1" ht="18" customHeight="1" x14ac:dyDescent="0.2">
      <c r="A22" s="428" t="s">
        <v>623</v>
      </c>
      <c r="B22" s="413"/>
      <c r="C22" s="413"/>
      <c r="D22" s="413"/>
      <c r="E22" s="413"/>
      <c r="F22" s="413"/>
      <c r="G22" s="414"/>
    </row>
    <row r="23" spans="1:8" s="143" customFormat="1" ht="25.5" x14ac:dyDescent="0.2">
      <c r="A23" s="415"/>
      <c r="B23" s="914"/>
      <c r="C23" s="914"/>
      <c r="D23" s="416"/>
      <c r="E23" s="158" t="s">
        <v>872</v>
      </c>
      <c r="F23" s="418" t="s">
        <v>871</v>
      </c>
      <c r="G23" s="419" t="s">
        <v>870</v>
      </c>
    </row>
    <row r="24" spans="1:8" ht="15" customHeight="1" x14ac:dyDescent="0.2">
      <c r="A24" s="420" t="s">
        <v>101</v>
      </c>
      <c r="B24" s="900" t="s">
        <v>624</v>
      </c>
      <c r="C24" s="900"/>
      <c r="D24" s="900"/>
      <c r="E24" s="912"/>
      <c r="F24" s="911"/>
      <c r="G24" s="910"/>
    </row>
    <row r="25" spans="1:8" ht="15" customHeight="1" x14ac:dyDescent="0.2">
      <c r="A25" s="908"/>
      <c r="B25" s="907" t="s">
        <v>625</v>
      </c>
      <c r="C25" s="907"/>
      <c r="D25" s="904">
        <f>SUM(E25:G25)</f>
        <v>0</v>
      </c>
      <c r="E25" s="903"/>
      <c r="F25" s="903"/>
      <c r="G25" s="903"/>
    </row>
    <row r="26" spans="1:8" ht="15" customHeight="1" x14ac:dyDescent="0.2">
      <c r="A26" s="908"/>
      <c r="B26" s="907" t="s">
        <v>626</v>
      </c>
      <c r="C26" s="907"/>
      <c r="D26" s="904">
        <f>SUM(E26:G26)</f>
        <v>0</v>
      </c>
      <c r="E26" s="909"/>
      <c r="F26" s="903"/>
      <c r="G26" s="903"/>
    </row>
    <row r="27" spans="1:8" ht="15" customHeight="1" x14ac:dyDescent="0.2">
      <c r="A27" s="908"/>
      <c r="B27" s="907" t="s">
        <v>869</v>
      </c>
      <c r="C27" s="907"/>
      <c r="D27" s="904">
        <f>SUM(E27:G27)</f>
        <v>0</v>
      </c>
      <c r="E27" s="903"/>
      <c r="F27" s="903"/>
      <c r="G27" s="903"/>
    </row>
    <row r="28" spans="1:8" ht="15" customHeight="1" x14ac:dyDescent="0.2">
      <c r="A28" s="895" t="s">
        <v>103</v>
      </c>
      <c r="B28" s="897" t="s">
        <v>628</v>
      </c>
      <c r="C28" s="897"/>
      <c r="D28" s="909"/>
      <c r="E28" s="912"/>
      <c r="F28" s="911"/>
      <c r="G28" s="910"/>
    </row>
    <row r="29" spans="1:8" ht="15" customHeight="1" x14ac:dyDescent="0.2">
      <c r="A29" s="908"/>
      <c r="B29" s="907" t="s">
        <v>629</v>
      </c>
      <c r="C29" s="907"/>
      <c r="D29" s="904">
        <f>SUM(E29:G29)</f>
        <v>0</v>
      </c>
      <c r="E29" s="913"/>
      <c r="F29" s="903"/>
      <c r="G29" s="909"/>
    </row>
    <row r="30" spans="1:8" ht="15" customHeight="1" x14ac:dyDescent="0.2">
      <c r="A30" s="908"/>
      <c r="B30" s="907" t="s">
        <v>630</v>
      </c>
      <c r="C30" s="907"/>
      <c r="D30" s="904">
        <f>SUM(E30:G30)</f>
        <v>0</v>
      </c>
      <c r="E30" s="869"/>
      <c r="F30" s="903"/>
      <c r="G30" s="903"/>
    </row>
    <row r="31" spans="1:8" ht="15" customHeight="1" x14ac:dyDescent="0.2">
      <c r="A31" s="908"/>
      <c r="B31" s="907" t="s">
        <v>627</v>
      </c>
      <c r="C31" s="907"/>
      <c r="D31" s="904">
        <f>SUM(E31:G31)</f>
        <v>0</v>
      </c>
      <c r="E31" s="903"/>
      <c r="F31" s="903"/>
      <c r="G31" s="903"/>
    </row>
    <row r="32" spans="1:8" ht="15" customHeight="1" x14ac:dyDescent="0.2">
      <c r="A32" s="895" t="s">
        <v>105</v>
      </c>
      <c r="B32" s="897" t="s">
        <v>631</v>
      </c>
      <c r="C32" s="897"/>
      <c r="D32" s="909"/>
      <c r="E32" s="912"/>
      <c r="F32" s="911"/>
      <c r="G32" s="910"/>
    </row>
    <row r="33" spans="1:8" ht="15" customHeight="1" x14ac:dyDescent="0.2">
      <c r="A33" s="908"/>
      <c r="B33" s="907" t="s">
        <v>632</v>
      </c>
      <c r="C33" s="907"/>
      <c r="D33" s="904">
        <f>SUM(E33:G33)</f>
        <v>0</v>
      </c>
      <c r="E33" s="909"/>
      <c r="F33" s="903"/>
      <c r="G33" s="909"/>
    </row>
    <row r="34" spans="1:8" ht="15" customHeight="1" x14ac:dyDescent="0.2">
      <c r="A34" s="908"/>
      <c r="B34" s="907" t="s">
        <v>627</v>
      </c>
      <c r="C34" s="907"/>
      <c r="D34" s="904">
        <f>SUM(E34:G34)</f>
        <v>0</v>
      </c>
      <c r="E34" s="903"/>
      <c r="F34" s="903"/>
      <c r="G34" s="903"/>
    </row>
    <row r="35" spans="1:8" ht="15" customHeight="1" x14ac:dyDescent="0.2">
      <c r="A35" s="895" t="s">
        <v>107</v>
      </c>
      <c r="B35" s="897" t="s">
        <v>633</v>
      </c>
      <c r="C35" s="897"/>
      <c r="D35" s="909"/>
      <c r="E35" s="912"/>
      <c r="F35" s="911"/>
      <c r="G35" s="910"/>
    </row>
    <row r="36" spans="1:8" ht="15" customHeight="1" x14ac:dyDescent="0.2">
      <c r="A36" s="908"/>
      <c r="B36" s="907" t="s">
        <v>634</v>
      </c>
      <c r="C36" s="907"/>
      <c r="D36" s="904">
        <f>SUM(E36:G36)</f>
        <v>0</v>
      </c>
      <c r="E36" s="909"/>
      <c r="F36" s="903"/>
      <c r="G36" s="903"/>
    </row>
    <row r="37" spans="1:8" ht="15" customHeight="1" x14ac:dyDescent="0.2">
      <c r="A37" s="908"/>
      <c r="B37" s="907" t="s">
        <v>627</v>
      </c>
      <c r="C37" s="907"/>
      <c r="D37" s="904">
        <f>SUM(E37:G37)</f>
        <v>0</v>
      </c>
      <c r="E37" s="903"/>
      <c r="F37" s="903"/>
      <c r="G37" s="903"/>
    </row>
    <row r="38" spans="1:8" ht="15" customHeight="1" x14ac:dyDescent="0.2">
      <c r="A38" s="895" t="s">
        <v>112</v>
      </c>
      <c r="B38" s="897" t="s">
        <v>635</v>
      </c>
      <c r="C38" s="897"/>
      <c r="D38" s="909"/>
      <c r="E38" s="912"/>
      <c r="F38" s="911"/>
      <c r="G38" s="910"/>
    </row>
    <row r="39" spans="1:8" ht="15" customHeight="1" x14ac:dyDescent="0.2">
      <c r="A39" s="908"/>
      <c r="B39" s="907" t="s">
        <v>636</v>
      </c>
      <c r="C39" s="907"/>
      <c r="D39" s="904">
        <f>SUM(E39:G39)</f>
        <v>0</v>
      </c>
      <c r="E39" s="903"/>
      <c r="F39" s="903"/>
      <c r="G39" s="903"/>
    </row>
    <row r="40" spans="1:8" ht="15" customHeight="1" x14ac:dyDescent="0.2">
      <c r="A40" s="908"/>
      <c r="B40" s="907" t="s">
        <v>637</v>
      </c>
      <c r="C40" s="907"/>
      <c r="D40" s="904">
        <f>SUM(E40:G40)</f>
        <v>0</v>
      </c>
      <c r="E40" s="909"/>
      <c r="F40" s="903"/>
      <c r="G40" s="909"/>
    </row>
    <row r="41" spans="1:8" ht="15" customHeight="1" x14ac:dyDescent="0.2">
      <c r="A41" s="908"/>
      <c r="B41" s="907" t="s">
        <v>627</v>
      </c>
      <c r="C41" s="907"/>
      <c r="D41" s="904">
        <f>SUM(E41:G41)</f>
        <v>0</v>
      </c>
      <c r="E41" s="903"/>
      <c r="F41" s="903"/>
      <c r="G41" s="903"/>
    </row>
    <row r="42" spans="1:8" ht="15" customHeight="1" x14ac:dyDescent="0.2">
      <c r="A42" s="906" t="s">
        <v>115</v>
      </c>
      <c r="B42" s="905" t="s">
        <v>638</v>
      </c>
      <c r="C42" s="905"/>
      <c r="D42" s="904">
        <f>SUM(E42:G42)</f>
        <v>0</v>
      </c>
      <c r="E42" s="903"/>
      <c r="F42" s="903"/>
      <c r="G42" s="903"/>
    </row>
    <row r="43" spans="1:8" ht="15" customHeight="1" thickBot="1" x14ac:dyDescent="0.25">
      <c r="A43" s="423" t="s">
        <v>117</v>
      </c>
      <c r="B43" s="424"/>
      <c r="C43" s="424" t="s">
        <v>84</v>
      </c>
      <c r="D43" s="902">
        <f>SUM(D24:D42)</f>
        <v>0</v>
      </c>
      <c r="E43" s="902">
        <f>SUM(E24:E42)</f>
        <v>0</v>
      </c>
      <c r="F43" s="902">
        <f>SUM(F24:F42)</f>
        <v>0</v>
      </c>
      <c r="G43" s="902">
        <f>SUM(G24:G42)</f>
        <v>0</v>
      </c>
    </row>
    <row r="44" spans="1:8" ht="15" customHeight="1" x14ac:dyDescent="0.2">
      <c r="A44" s="420" t="s">
        <v>119</v>
      </c>
      <c r="B44" s="901"/>
      <c r="C44" s="901"/>
      <c r="D44" s="900" t="s">
        <v>639</v>
      </c>
      <c r="E44" s="900"/>
      <c r="F44" s="900"/>
      <c r="G44" s="899">
        <f>+G43</f>
        <v>0</v>
      </c>
    </row>
    <row r="45" spans="1:8" ht="15" customHeight="1" x14ac:dyDescent="0.2">
      <c r="A45" s="895" t="s">
        <v>121</v>
      </c>
      <c r="B45" s="898"/>
      <c r="C45" s="898"/>
      <c r="D45" s="897" t="s">
        <v>868</v>
      </c>
      <c r="E45" s="897"/>
      <c r="F45" s="897"/>
      <c r="G45" s="896">
        <v>1500</v>
      </c>
    </row>
    <row r="46" spans="1:8" ht="18" customHeight="1" thickBot="1" x14ac:dyDescent="0.25">
      <c r="A46" s="895" t="s">
        <v>205</v>
      </c>
      <c r="B46" s="894" t="s">
        <v>867</v>
      </c>
      <c r="C46" s="894"/>
      <c r="D46" s="894"/>
      <c r="E46" s="894"/>
      <c r="F46" s="893"/>
      <c r="G46" s="892">
        <f>IF($G$44&gt;1500,1500-G44,0)</f>
        <v>0</v>
      </c>
    </row>
    <row r="47" spans="1:8" s="407" customFormat="1" ht="12.75" thickTop="1" x14ac:dyDescent="0.2">
      <c r="A47" s="425"/>
      <c r="B47" s="425"/>
      <c r="C47" s="425"/>
      <c r="D47" s="426"/>
      <c r="E47" s="426"/>
      <c r="F47" s="426"/>
      <c r="G47" s="426"/>
      <c r="H47" s="427"/>
    </row>
    <row r="48" spans="1:8" x14ac:dyDescent="0.2">
      <c r="A48" s="143"/>
      <c r="B48" s="143"/>
      <c r="C48" s="143"/>
      <c r="D48" s="407"/>
    </row>
  </sheetData>
  <sheetProtection algorithmName="SHA-512" hashValue="vpehsYZ0/YBqDVILuXl77hIktuNTTHMSEZAfApxyXNXOrUMB9yzy9/hGXBw6hemhz4QdA37k62KXNrz7FiDC9g==" saltValue="8HeD5d4O1k9F/zq2pJesPA==" spinCount="100000" sheet="1" objects="1" scenarios="1"/>
  <mergeCells count="21">
    <mergeCell ref="A8:G8"/>
    <mergeCell ref="C9:D9"/>
    <mergeCell ref="A10:B10"/>
    <mergeCell ref="C10:D10"/>
    <mergeCell ref="A11:B11"/>
    <mergeCell ref="C11:D11"/>
    <mergeCell ref="A12:B12"/>
    <mergeCell ref="C12:D12"/>
    <mergeCell ref="A13:B13"/>
    <mergeCell ref="A14:B14"/>
    <mergeCell ref="C14:D14"/>
    <mergeCell ref="A15:B15"/>
    <mergeCell ref="C15:D15"/>
    <mergeCell ref="A19:B19"/>
    <mergeCell ref="C19:D19"/>
    <mergeCell ref="A16:B16"/>
    <mergeCell ref="C16:D16"/>
    <mergeCell ref="A17:B17"/>
    <mergeCell ref="C17:D17"/>
    <mergeCell ref="A18:B18"/>
    <mergeCell ref="C18:D18"/>
  </mergeCells>
  <printOptions horizontalCentered="1"/>
  <pageMargins left="0.5" right="0.5" top="1" bottom="0.75" header="0.5" footer="0.25"/>
  <pageSetup scale="89" orientation="portrait" r:id="rId1"/>
  <headerFooter>
    <oddFooter>&amp;CPROVIDE DUES, CONTRIBUTIONS AND ADVERTISING ACCOUNT DETAIL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2C84B-DF2E-4937-AFD5-48F4545F0BD3}">
  <sheetPr>
    <pageSetUpPr fitToPage="1"/>
  </sheetPr>
  <dimension ref="A1:J34"/>
  <sheetViews>
    <sheetView zoomScaleNormal="100" workbookViewId="0">
      <selection activeCell="G6" sqref="G6"/>
    </sheetView>
  </sheetViews>
  <sheetFormatPr defaultColWidth="9.6640625" defaultRowHeight="15" x14ac:dyDescent="0.2"/>
  <cols>
    <col min="1" max="1" width="3.33203125" style="138" customWidth="1"/>
    <col min="2" max="2" width="34.5546875" style="138" customWidth="1"/>
    <col min="3" max="3" width="10.6640625" style="138" customWidth="1"/>
    <col min="4" max="7" width="10.88671875" style="138" customWidth="1"/>
    <col min="8" max="8" width="9.6640625" style="138"/>
    <col min="9" max="9" width="9.6640625" style="138" hidden="1" customWidth="1"/>
    <col min="10" max="10" width="0.109375" style="138" hidden="1" customWidth="1"/>
    <col min="11" max="13" width="0" style="138" hidden="1" customWidth="1"/>
    <col min="14" max="16384" width="9.6640625" style="138"/>
  </cols>
  <sheetData>
    <row r="1" spans="1:10" ht="15" customHeight="1" x14ac:dyDescent="0.25">
      <c r="A1" s="1" t="s">
        <v>640</v>
      </c>
      <c r="B1" s="137"/>
      <c r="C1" s="137"/>
      <c r="D1" s="137"/>
      <c r="E1" s="137"/>
      <c r="F1" s="137"/>
    </row>
    <row r="2" spans="1:10" s="143" customFormat="1" ht="13.15" customHeight="1" x14ac:dyDescent="0.25">
      <c r="A2" s="1" t="s">
        <v>641</v>
      </c>
      <c r="B2" s="136"/>
      <c r="C2" s="136"/>
    </row>
    <row r="3" spans="1:10" s="143" customFormat="1" ht="13.15" customHeight="1" x14ac:dyDescent="0.2">
      <c r="A3" s="4" t="s">
        <v>93</v>
      </c>
      <c r="B3" s="136"/>
      <c r="C3" s="136"/>
      <c r="D3" s="140" t="s">
        <v>155</v>
      </c>
      <c r="E3" s="141"/>
      <c r="F3" s="141"/>
      <c r="G3" s="142"/>
    </row>
    <row r="4" spans="1:10" s="143" customFormat="1" ht="13.15" customHeight="1" x14ac:dyDescent="0.2">
      <c r="A4" s="4" t="s">
        <v>959</v>
      </c>
      <c r="B4" s="136"/>
      <c r="C4" s="136"/>
      <c r="D4" s="70">
        <f>+'Sch A'!$A$7</f>
        <v>0</v>
      </c>
      <c r="E4" s="145"/>
      <c r="F4" s="145"/>
      <c r="G4" s="146"/>
    </row>
    <row r="5" spans="1:10" s="143" customFormat="1" ht="13.15" customHeight="1" x14ac:dyDescent="0.2">
      <c r="C5" s="136"/>
      <c r="D5" s="148" t="s">
        <v>80</v>
      </c>
      <c r="G5" s="149"/>
    </row>
    <row r="6" spans="1:10" s="143" customFormat="1" ht="13.15" customHeight="1" x14ac:dyDescent="0.2">
      <c r="C6" s="136"/>
      <c r="D6" s="75" t="s">
        <v>3</v>
      </c>
      <c r="E6" s="76">
        <f>+'Sch A'!$E$13</f>
        <v>0</v>
      </c>
      <c r="F6" s="75" t="s">
        <v>4</v>
      </c>
      <c r="G6" s="76">
        <f>+'Sch A'!$H$13</f>
        <v>0</v>
      </c>
    </row>
    <row r="7" spans="1:10" ht="13.15" customHeight="1" x14ac:dyDescent="0.2">
      <c r="C7" s="137"/>
      <c r="J7" s="409" t="s">
        <v>642</v>
      </c>
    </row>
    <row r="8" spans="1:10" x14ac:dyDescent="0.2">
      <c r="A8" s="428"/>
      <c r="B8" s="429"/>
      <c r="C8" s="429"/>
      <c r="D8" s="429"/>
      <c r="E8" s="430"/>
      <c r="F8" s="435" t="s">
        <v>423</v>
      </c>
      <c r="G8" s="924"/>
      <c r="J8" s="409" t="s">
        <v>879</v>
      </c>
    </row>
    <row r="9" spans="1:10" ht="18" customHeight="1" x14ac:dyDescent="0.2">
      <c r="A9" s="431" t="s">
        <v>101</v>
      </c>
      <c r="B9" s="429" t="s">
        <v>644</v>
      </c>
      <c r="C9" s="429"/>
      <c r="D9" s="429"/>
      <c r="E9" s="432"/>
      <c r="F9" s="945"/>
      <c r="G9" s="943">
        <f>'Sch C-4'!D17</f>
        <v>0</v>
      </c>
    </row>
    <row r="10" spans="1:10" ht="18" customHeight="1" x14ac:dyDescent="0.2">
      <c r="A10" s="431" t="s">
        <v>103</v>
      </c>
      <c r="B10" s="138" t="s">
        <v>878</v>
      </c>
      <c r="C10" s="448"/>
      <c r="D10" s="411"/>
      <c r="E10" s="941"/>
      <c r="F10" s="927" t="s">
        <v>111</v>
      </c>
      <c r="G10" s="928"/>
    </row>
    <row r="11" spans="1:10" ht="30.95" customHeight="1" x14ac:dyDescent="0.2">
      <c r="A11" s="395" t="s">
        <v>105</v>
      </c>
      <c r="B11" s="1247" t="s">
        <v>877</v>
      </c>
      <c r="C11" s="1248"/>
      <c r="D11" s="1249"/>
      <c r="E11" s="941"/>
      <c r="F11" s="927" t="s">
        <v>111</v>
      </c>
      <c r="G11" s="926"/>
    </row>
    <row r="12" spans="1:10" ht="30.95" customHeight="1" x14ac:dyDescent="0.2">
      <c r="A12" s="395" t="s">
        <v>107</v>
      </c>
      <c r="B12" s="1248" t="s">
        <v>876</v>
      </c>
      <c r="C12" s="1248"/>
      <c r="D12" s="1248"/>
      <c r="E12" s="941"/>
      <c r="F12" s="927" t="s">
        <v>111</v>
      </c>
      <c r="G12" s="926"/>
    </row>
    <row r="13" spans="1:10" ht="18" customHeight="1" x14ac:dyDescent="0.2">
      <c r="A13" s="938" t="s">
        <v>112</v>
      </c>
      <c r="B13" s="891" t="s">
        <v>645</v>
      </c>
      <c r="C13" s="900"/>
      <c r="D13" s="900"/>
      <c r="E13" s="943">
        <f>SUM(E10:E12)</f>
        <v>0</v>
      </c>
      <c r="F13" s="927" t="s">
        <v>111</v>
      </c>
      <c r="G13" s="926"/>
    </row>
    <row r="14" spans="1:10" ht="18" customHeight="1" x14ac:dyDescent="0.2">
      <c r="A14" s="944" t="s">
        <v>115</v>
      </c>
      <c r="B14" s="429" t="s">
        <v>875</v>
      </c>
      <c r="C14" s="891"/>
      <c r="D14" s="891"/>
      <c r="E14" s="891"/>
      <c r="F14" s="909"/>
      <c r="G14" s="943">
        <f>G9+E13</f>
        <v>0</v>
      </c>
    </row>
    <row r="15" spans="1:10" ht="18" customHeight="1" x14ac:dyDescent="0.2">
      <c r="A15" s="433" t="s">
        <v>117</v>
      </c>
      <c r="B15" s="448" t="s">
        <v>874</v>
      </c>
      <c r="C15" s="942"/>
      <c r="D15" s="942"/>
      <c r="E15" s="434"/>
      <c r="F15" s="909"/>
      <c r="G15" s="941"/>
    </row>
    <row r="16" spans="1:10" ht="18" customHeight="1" x14ac:dyDescent="0.2">
      <c r="A16" s="940"/>
      <c r="B16" s="1241"/>
      <c r="C16" s="1242"/>
      <c r="D16" s="1242"/>
      <c r="E16" s="1250"/>
      <c r="F16" s="927" t="s">
        <v>111</v>
      </c>
      <c r="G16" s="926"/>
    </row>
    <row r="17" spans="1:7" ht="30.95" customHeight="1" x14ac:dyDescent="0.2">
      <c r="A17" s="431" t="s">
        <v>119</v>
      </c>
      <c r="B17" s="1247" t="s">
        <v>646</v>
      </c>
      <c r="C17" s="1248"/>
      <c r="D17" s="1248"/>
      <c r="E17" s="1249"/>
      <c r="F17" s="910"/>
      <c r="G17" s="939"/>
    </row>
    <row r="18" spans="1:7" ht="18" customHeight="1" x14ac:dyDescent="0.2">
      <c r="A18" s="938" t="s">
        <v>121</v>
      </c>
      <c r="B18" s="937" t="s">
        <v>647</v>
      </c>
      <c r="C18" s="936"/>
      <c r="D18" s="1251"/>
      <c r="E18" s="1252"/>
      <c r="F18" s="927" t="s">
        <v>111</v>
      </c>
      <c r="G18" s="926"/>
    </row>
    <row r="19" spans="1:7" ht="18" customHeight="1" x14ac:dyDescent="0.2">
      <c r="A19" s="431" t="s">
        <v>205</v>
      </c>
      <c r="B19" s="428" t="s">
        <v>648</v>
      </c>
      <c r="C19" s="429"/>
      <c r="D19" s="430"/>
      <c r="E19" s="935"/>
      <c r="F19" s="927" t="s">
        <v>111</v>
      </c>
      <c r="G19" s="926"/>
    </row>
    <row r="20" spans="1:7" ht="30.95" customHeight="1" x14ac:dyDescent="0.2">
      <c r="A20" s="395" t="s">
        <v>207</v>
      </c>
      <c r="B20" s="1239" t="s">
        <v>649</v>
      </c>
      <c r="C20" s="1239"/>
      <c r="D20" s="1239"/>
      <c r="E20" s="1240"/>
      <c r="F20" s="934"/>
      <c r="G20" s="933"/>
    </row>
    <row r="21" spans="1:7" ht="18" customHeight="1" x14ac:dyDescent="0.2">
      <c r="A21" s="395" t="s">
        <v>208</v>
      </c>
      <c r="B21" s="429" t="s">
        <v>650</v>
      </c>
      <c r="C21" s="932"/>
      <c r="D21" s="932"/>
      <c r="E21" s="932"/>
      <c r="F21" s="931" t="s">
        <v>111</v>
      </c>
      <c r="G21" s="930"/>
    </row>
    <row r="22" spans="1:7" ht="18" customHeight="1" x14ac:dyDescent="0.2">
      <c r="A22" s="395"/>
      <c r="B22" s="1241"/>
      <c r="C22" s="1242"/>
      <c r="D22" s="1242"/>
      <c r="E22" s="1242"/>
      <c r="F22" s="929"/>
      <c r="G22" s="928"/>
    </row>
    <row r="23" spans="1:7" ht="30.95" customHeight="1" x14ac:dyDescent="0.2">
      <c r="A23" s="395" t="s">
        <v>209</v>
      </c>
      <c r="B23" s="1172" t="s">
        <v>651</v>
      </c>
      <c r="C23" s="1172"/>
      <c r="D23" s="1172"/>
      <c r="E23" s="1173"/>
      <c r="F23" s="927" t="s">
        <v>111</v>
      </c>
      <c r="G23" s="926"/>
    </row>
    <row r="24" spans="1:7" ht="18" customHeight="1" x14ac:dyDescent="0.2">
      <c r="A24" s="925" t="s">
        <v>652</v>
      </c>
      <c r="B24" s="924"/>
      <c r="C24" s="923" t="s">
        <v>423</v>
      </c>
      <c r="D24" s="1243" t="s">
        <v>653</v>
      </c>
      <c r="E24" s="1244"/>
      <c r="F24" s="1245" t="s">
        <v>654</v>
      </c>
      <c r="G24" s="1246"/>
    </row>
    <row r="25" spans="1:7" ht="18" customHeight="1" x14ac:dyDescent="0.2">
      <c r="A25" s="1235"/>
      <c r="B25" s="1236"/>
      <c r="C25" s="922"/>
      <c r="D25" s="1237"/>
      <c r="E25" s="1238"/>
      <c r="F25" s="1237"/>
      <c r="G25" s="1238"/>
    </row>
    <row r="26" spans="1:7" ht="18" customHeight="1" x14ac:dyDescent="0.2">
      <c r="A26" s="1235"/>
      <c r="B26" s="1236"/>
      <c r="C26" s="922"/>
      <c r="D26" s="1237"/>
      <c r="E26" s="1238"/>
      <c r="F26" s="1237"/>
      <c r="G26" s="1238"/>
    </row>
    <row r="27" spans="1:7" ht="18" customHeight="1" x14ac:dyDescent="0.2">
      <c r="A27" s="1235"/>
      <c r="B27" s="1236"/>
      <c r="C27" s="922"/>
      <c r="D27" s="1237"/>
      <c r="E27" s="1238"/>
      <c r="F27" s="1237"/>
      <c r="G27" s="1238"/>
    </row>
    <row r="28" spans="1:7" ht="18" customHeight="1" x14ac:dyDescent="0.2">
      <c r="A28" s="1235"/>
      <c r="B28" s="1236"/>
      <c r="C28" s="922"/>
      <c r="D28" s="1237"/>
      <c r="E28" s="1238"/>
      <c r="F28" s="1237"/>
      <c r="G28" s="1238"/>
    </row>
    <row r="29" spans="1:7" ht="18" customHeight="1" x14ac:dyDescent="0.2">
      <c r="A29" s="1235"/>
      <c r="B29" s="1236"/>
      <c r="C29" s="922"/>
      <c r="D29" s="1237"/>
      <c r="E29" s="1238"/>
      <c r="F29" s="1237"/>
      <c r="G29" s="1238"/>
    </row>
    <row r="30" spans="1:7" ht="18" customHeight="1" x14ac:dyDescent="0.2">
      <c r="A30" s="1235"/>
      <c r="B30" s="1236"/>
      <c r="C30" s="922"/>
      <c r="D30" s="1237"/>
      <c r="E30" s="1238"/>
      <c r="F30" s="1237"/>
      <c r="G30" s="1238"/>
    </row>
    <row r="31" spans="1:7" ht="18" customHeight="1" x14ac:dyDescent="0.2">
      <c r="A31" s="1235"/>
      <c r="B31" s="1236"/>
      <c r="C31" s="922"/>
      <c r="D31" s="1237"/>
      <c r="E31" s="1238"/>
      <c r="F31" s="1237"/>
      <c r="G31" s="1238"/>
    </row>
    <row r="32" spans="1:7" ht="18" customHeight="1" x14ac:dyDescent="0.2">
      <c r="A32" s="1235"/>
      <c r="B32" s="1236"/>
      <c r="C32" s="922"/>
      <c r="D32" s="1237"/>
      <c r="E32" s="1238"/>
      <c r="F32" s="1237"/>
      <c r="G32" s="1238"/>
    </row>
    <row r="33" spans="1:7" ht="18" customHeight="1" x14ac:dyDescent="0.2">
      <c r="A33" s="1235"/>
      <c r="B33" s="1236"/>
      <c r="C33" s="922"/>
      <c r="D33" s="1237"/>
      <c r="E33" s="1238"/>
      <c r="F33" s="1237"/>
      <c r="G33" s="1238"/>
    </row>
    <row r="34" spans="1:7" ht="18" customHeight="1" x14ac:dyDescent="0.2">
      <c r="A34" s="1235"/>
      <c r="B34" s="1236"/>
      <c r="C34" s="922"/>
      <c r="D34" s="1237"/>
      <c r="E34" s="1238"/>
      <c r="F34" s="1237"/>
      <c r="G34" s="1238"/>
    </row>
  </sheetData>
  <sheetProtection algorithmName="SHA-512" hashValue="ln/cWdkFqWrKHlNztLMa34GE5639ZFn4THSVedaKVlawxJ8FcU2/7CiDw5yN1c2KjGqc7zdhFJkfg9MQGaYy9g==" saltValue="n16wQ18z3vzkKOsTjlBl3g==" spinCount="100000" sheet="1" objects="1" scenarios="1"/>
  <mergeCells count="40">
    <mergeCell ref="B11:D11"/>
    <mergeCell ref="B12:D12"/>
    <mergeCell ref="B16:E16"/>
    <mergeCell ref="B17:E17"/>
    <mergeCell ref="D18:E18"/>
    <mergeCell ref="B20:E20"/>
    <mergeCell ref="B22:E22"/>
    <mergeCell ref="B23:E23"/>
    <mergeCell ref="D24:E24"/>
    <mergeCell ref="F24:G24"/>
    <mergeCell ref="A25:B25"/>
    <mergeCell ref="D25:E25"/>
    <mergeCell ref="F25:G25"/>
    <mergeCell ref="A26:B26"/>
    <mergeCell ref="D26:E26"/>
    <mergeCell ref="F26:G26"/>
    <mergeCell ref="A27:B27"/>
    <mergeCell ref="D27:E27"/>
    <mergeCell ref="F27:G27"/>
    <mergeCell ref="A28:B28"/>
    <mergeCell ref="D28:E28"/>
    <mergeCell ref="F28:G28"/>
    <mergeCell ref="A29:B29"/>
    <mergeCell ref="D29:E29"/>
    <mergeCell ref="F29:G29"/>
    <mergeCell ref="A30:B30"/>
    <mergeCell ref="D30:E30"/>
    <mergeCell ref="F30:G30"/>
    <mergeCell ref="A31:B31"/>
    <mergeCell ref="D31:E31"/>
    <mergeCell ref="F31:G31"/>
    <mergeCell ref="A34:B34"/>
    <mergeCell ref="D34:E34"/>
    <mergeCell ref="F34:G34"/>
    <mergeCell ref="A32:B32"/>
    <mergeCell ref="D32:E32"/>
    <mergeCell ref="F32:G32"/>
    <mergeCell ref="A33:B33"/>
    <mergeCell ref="D33:E33"/>
    <mergeCell ref="F33:G33"/>
  </mergeCells>
  <dataValidations count="1">
    <dataValidation type="list" allowBlank="1" showInputMessage="1" showErrorMessage="1" sqref="G17 G20" xr:uid="{508B6B08-DAD9-426B-B334-B881F17348FA}">
      <formula1>$J$7:$J$8</formula1>
    </dataValidation>
  </dataValidations>
  <printOptions horizontalCentered="1"/>
  <pageMargins left="0.5" right="0.5" top="1" bottom="0.75" header="0.5" footer="0.5"/>
  <pageSetup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6534C-B653-4DA9-BCBF-0A5CB852C3CA}">
  <sheetPr>
    <pageSetUpPr fitToPage="1"/>
  </sheetPr>
  <dimension ref="A1:H30"/>
  <sheetViews>
    <sheetView zoomScaleNormal="100" workbookViewId="0"/>
  </sheetViews>
  <sheetFormatPr defaultColWidth="9.6640625" defaultRowHeight="15" x14ac:dyDescent="0.2"/>
  <cols>
    <col min="1" max="1" width="5.88671875" style="138" customWidth="1"/>
    <col min="2" max="2" width="5.6640625" style="138" customWidth="1"/>
    <col min="3" max="3" width="3.77734375" style="138" customWidth="1"/>
    <col min="4" max="4" width="27.21875" style="138" customWidth="1"/>
    <col min="5" max="8" width="10.88671875" style="138" customWidth="1"/>
    <col min="9" max="16384" width="9.6640625" style="138"/>
  </cols>
  <sheetData>
    <row r="1" spans="1:8" ht="15" customHeight="1" x14ac:dyDescent="0.25">
      <c r="A1" s="1" t="s">
        <v>655</v>
      </c>
      <c r="B1" s="137"/>
      <c r="C1" s="137"/>
      <c r="D1" s="137"/>
      <c r="E1" s="137"/>
      <c r="F1" s="137"/>
      <c r="G1" s="137"/>
      <c r="H1" s="137"/>
    </row>
    <row r="2" spans="1:8" ht="15" customHeight="1" x14ac:dyDescent="0.2">
      <c r="A2" s="4" t="s">
        <v>93</v>
      </c>
      <c r="B2" s="137"/>
      <c r="C2" s="137"/>
      <c r="D2" s="137"/>
      <c r="E2" s="137"/>
      <c r="F2" s="137"/>
      <c r="G2" s="137"/>
      <c r="H2" s="137"/>
    </row>
    <row r="3" spans="1:8" s="143" customFormat="1" ht="13.15" customHeight="1" x14ac:dyDescent="0.2">
      <c r="A3" s="4" t="s">
        <v>959</v>
      </c>
      <c r="B3" s="136"/>
      <c r="C3" s="136"/>
      <c r="D3" s="136"/>
      <c r="E3" s="67" t="s">
        <v>1</v>
      </c>
      <c r="F3" s="68"/>
      <c r="G3" s="68"/>
      <c r="H3" s="69"/>
    </row>
    <row r="4" spans="1:8" s="143" customFormat="1" ht="13.15" customHeight="1" x14ac:dyDescent="0.2">
      <c r="E4" s="70">
        <f>+'Sch A'!$A$7</f>
        <v>0</v>
      </c>
      <c r="F4" s="71"/>
      <c r="G4" s="71"/>
      <c r="H4" s="72"/>
    </row>
    <row r="5" spans="1:8" s="143" customFormat="1" ht="13.15" customHeight="1" x14ac:dyDescent="0.2">
      <c r="E5" s="73" t="s">
        <v>2</v>
      </c>
      <c r="F5" s="4"/>
      <c r="G5" s="4"/>
      <c r="H5" s="74"/>
    </row>
    <row r="6" spans="1:8" s="143" customFormat="1" ht="13.15" customHeight="1" x14ac:dyDescent="0.2">
      <c r="E6" s="75" t="s">
        <v>3</v>
      </c>
      <c r="F6" s="76">
        <f>+'Sch A'!$E$13</f>
        <v>0</v>
      </c>
      <c r="G6" s="75" t="s">
        <v>4</v>
      </c>
      <c r="H6" s="76">
        <f>+'Sch A'!$H$13</f>
        <v>0</v>
      </c>
    </row>
    <row r="7" spans="1:8" ht="13.15" customHeight="1" x14ac:dyDescent="0.2">
      <c r="H7" s="946"/>
    </row>
    <row r="8" spans="1:8" s="147" customFormat="1" ht="15" customHeight="1" x14ac:dyDescent="0.2">
      <c r="A8" s="412" t="s">
        <v>656</v>
      </c>
      <c r="B8" s="960"/>
      <c r="C8" s="960"/>
      <c r="D8" s="960"/>
      <c r="E8" s="960"/>
      <c r="F8" s="960"/>
      <c r="G8" s="960"/>
      <c r="H8" s="959"/>
    </row>
    <row r="9" spans="1:8" s="147" customFormat="1" ht="11.25" x14ac:dyDescent="0.2">
      <c r="A9" s="958"/>
      <c r="B9" s="958"/>
      <c r="C9" s="958"/>
      <c r="D9" s="958"/>
      <c r="E9" s="958"/>
      <c r="F9" s="958"/>
      <c r="G9" s="958"/>
      <c r="H9" s="958"/>
    </row>
    <row r="10" spans="1:8" x14ac:dyDescent="0.2">
      <c r="A10" s="435" t="s">
        <v>882</v>
      </c>
      <c r="B10" s="957"/>
      <c r="C10" s="957"/>
      <c r="D10" s="957"/>
      <c r="E10" s="957"/>
      <c r="F10" s="957"/>
      <c r="G10" s="957"/>
      <c r="H10" s="956"/>
    </row>
    <row r="11" spans="1:8" ht="18" customHeight="1" x14ac:dyDescent="0.2">
      <c r="A11" s="953" t="s">
        <v>880</v>
      </c>
      <c r="B11" s="952"/>
      <c r="C11" s="951"/>
      <c r="D11" s="953" t="s">
        <v>652</v>
      </c>
      <c r="E11" s="952"/>
      <c r="F11" s="952"/>
      <c r="G11" s="951"/>
      <c r="H11" s="950" t="s">
        <v>423</v>
      </c>
    </row>
    <row r="12" spans="1:8" ht="18" customHeight="1" x14ac:dyDescent="0.2">
      <c r="A12" s="1253"/>
      <c r="B12" s="1254"/>
      <c r="C12" s="1255"/>
      <c r="D12" s="1256"/>
      <c r="E12" s="1257"/>
      <c r="F12" s="1257"/>
      <c r="G12" s="1258"/>
      <c r="H12" s="877"/>
    </row>
    <row r="13" spans="1:8" ht="18" customHeight="1" x14ac:dyDescent="0.2">
      <c r="A13" s="1253"/>
      <c r="B13" s="1254"/>
      <c r="C13" s="1255"/>
      <c r="D13" s="1256"/>
      <c r="E13" s="1257"/>
      <c r="F13" s="1257"/>
      <c r="G13" s="1258"/>
      <c r="H13" s="877"/>
    </row>
    <row r="14" spans="1:8" ht="18" customHeight="1" x14ac:dyDescent="0.2">
      <c r="A14" s="967"/>
      <c r="B14" s="968"/>
      <c r="C14" s="969"/>
      <c r="D14" s="970"/>
      <c r="E14" s="971"/>
      <c r="F14" s="971"/>
      <c r="G14" s="972"/>
      <c r="H14" s="877"/>
    </row>
    <row r="15" spans="1:8" ht="18" customHeight="1" x14ac:dyDescent="0.2">
      <c r="A15" s="967"/>
      <c r="B15" s="968"/>
      <c r="C15" s="969"/>
      <c r="D15" s="970"/>
      <c r="E15" s="971"/>
      <c r="F15" s="971"/>
      <c r="G15" s="972"/>
      <c r="H15" s="877"/>
    </row>
    <row r="16" spans="1:8" ht="18" customHeight="1" x14ac:dyDescent="0.2">
      <c r="A16" s="1253"/>
      <c r="B16" s="1254"/>
      <c r="C16" s="1255"/>
      <c r="D16" s="1256"/>
      <c r="E16" s="1257"/>
      <c r="F16" s="1257"/>
      <c r="G16" s="1258"/>
      <c r="H16" s="877"/>
    </row>
    <row r="17" spans="1:8" ht="18" customHeight="1" x14ac:dyDescent="0.2">
      <c r="A17" s="1253"/>
      <c r="B17" s="1254"/>
      <c r="C17" s="1255"/>
      <c r="D17" s="1256"/>
      <c r="E17" s="1257"/>
      <c r="F17" s="1257"/>
      <c r="G17" s="1258"/>
      <c r="H17" s="877"/>
    </row>
    <row r="18" spans="1:8" ht="18" customHeight="1" thickBot="1" x14ac:dyDescent="0.25">
      <c r="A18" s="946"/>
      <c r="B18" s="946"/>
      <c r="C18" s="946"/>
      <c r="D18" s="946"/>
      <c r="E18" s="946"/>
      <c r="F18" s="949"/>
      <c r="G18" s="949"/>
      <c r="H18" s="955">
        <f>SUM(H12:H17)</f>
        <v>0</v>
      </c>
    </row>
    <row r="19" spans="1:8" ht="9.6" customHeight="1" thickTop="1" x14ac:dyDescent="0.2">
      <c r="H19" s="946"/>
    </row>
    <row r="20" spans="1:8" ht="18" customHeight="1" x14ac:dyDescent="0.2">
      <c r="A20" s="435" t="s">
        <v>881</v>
      </c>
      <c r="B20" s="954"/>
      <c r="C20" s="954"/>
      <c r="D20" s="954"/>
      <c r="E20" s="954"/>
      <c r="F20" s="954"/>
      <c r="G20" s="954"/>
      <c r="H20" s="924"/>
    </row>
    <row r="21" spans="1:8" ht="18" customHeight="1" x14ac:dyDescent="0.2">
      <c r="A21" s="953" t="s">
        <v>880</v>
      </c>
      <c r="B21" s="952"/>
      <c r="C21" s="951"/>
      <c r="D21" s="953" t="s">
        <v>652</v>
      </c>
      <c r="E21" s="952"/>
      <c r="F21" s="952"/>
      <c r="G21" s="951"/>
      <c r="H21" s="950" t="s">
        <v>423</v>
      </c>
    </row>
    <row r="22" spans="1:8" ht="18" customHeight="1" x14ac:dyDescent="0.2">
      <c r="A22" s="1253"/>
      <c r="B22" s="1254"/>
      <c r="C22" s="1255"/>
      <c r="D22" s="1256"/>
      <c r="E22" s="1257"/>
      <c r="F22" s="1257"/>
      <c r="G22" s="1258"/>
      <c r="H22" s="877"/>
    </row>
    <row r="23" spans="1:8" ht="18" customHeight="1" x14ac:dyDescent="0.2">
      <c r="A23" s="1253"/>
      <c r="B23" s="1254"/>
      <c r="C23" s="1255"/>
      <c r="D23" s="1256"/>
      <c r="E23" s="1257"/>
      <c r="F23" s="1257"/>
      <c r="G23" s="1258"/>
      <c r="H23" s="877"/>
    </row>
    <row r="24" spans="1:8" ht="18" customHeight="1" x14ac:dyDescent="0.2">
      <c r="A24" s="967"/>
      <c r="B24" s="968"/>
      <c r="C24" s="969"/>
      <c r="D24" s="970"/>
      <c r="E24" s="971"/>
      <c r="F24" s="971"/>
      <c r="G24" s="972"/>
      <c r="H24" s="877"/>
    </row>
    <row r="25" spans="1:8" ht="18" customHeight="1" x14ac:dyDescent="0.2">
      <c r="A25" s="967"/>
      <c r="B25" s="968"/>
      <c r="C25" s="969"/>
      <c r="D25" s="970"/>
      <c r="E25" s="971"/>
      <c r="F25" s="971"/>
      <c r="G25" s="972"/>
      <c r="H25" s="877"/>
    </row>
    <row r="26" spans="1:8" ht="18" customHeight="1" x14ac:dyDescent="0.2">
      <c r="A26" s="1253"/>
      <c r="B26" s="1254"/>
      <c r="C26" s="1255"/>
      <c r="D26" s="1256"/>
      <c r="E26" s="1257"/>
      <c r="F26" s="1257"/>
      <c r="G26" s="1258"/>
      <c r="H26" s="877"/>
    </row>
    <row r="27" spans="1:8" ht="18" customHeight="1" x14ac:dyDescent="0.2">
      <c r="A27" s="1253"/>
      <c r="B27" s="1254"/>
      <c r="C27" s="1255"/>
      <c r="D27" s="1256"/>
      <c r="E27" s="1257"/>
      <c r="F27" s="1257"/>
      <c r="G27" s="1258"/>
      <c r="H27" s="877"/>
    </row>
    <row r="28" spans="1:8" ht="18" customHeight="1" x14ac:dyDescent="0.2">
      <c r="A28" s="946"/>
      <c r="B28" s="946"/>
      <c r="C28" s="946"/>
      <c r="D28" s="946"/>
      <c r="E28" s="946"/>
      <c r="F28" s="949"/>
      <c r="G28" s="949"/>
      <c r="H28" s="948">
        <f>SUM(H22:H27)</f>
        <v>0</v>
      </c>
    </row>
    <row r="29" spans="1:8" ht="18" customHeight="1" thickBot="1" x14ac:dyDescent="0.25">
      <c r="H29" s="947">
        <f>+H18+H28</f>
        <v>0</v>
      </c>
    </row>
    <row r="30" spans="1:8" ht="9.6" customHeight="1" thickTop="1" x14ac:dyDescent="0.2">
      <c r="H30" s="946"/>
    </row>
  </sheetData>
  <sheetProtection algorithmName="SHA-512" hashValue="xZhzhcpkvnRWnICex4oLHrKKUmSA9tixeZx2PRLwCOXfdBtU/d7oh76NUrXEiFBNkuNfAC5y88wqYOybzqXtYQ==" saltValue="jGF5mwSLhH668hRhtm9Qvg==" spinCount="100000" sheet="1" objects="1" scenarios="1"/>
  <mergeCells count="16">
    <mergeCell ref="A12:C12"/>
    <mergeCell ref="D12:G12"/>
    <mergeCell ref="A13:C13"/>
    <mergeCell ref="D13:G13"/>
    <mergeCell ref="A16:C16"/>
    <mergeCell ref="D16:G16"/>
    <mergeCell ref="A26:C26"/>
    <mergeCell ref="D26:G26"/>
    <mergeCell ref="A27:C27"/>
    <mergeCell ref="D27:G27"/>
    <mergeCell ref="A17:C17"/>
    <mergeCell ref="D17:G17"/>
    <mergeCell ref="A22:C22"/>
    <mergeCell ref="D22:G22"/>
    <mergeCell ref="A23:C23"/>
    <mergeCell ref="D23:G23"/>
  </mergeCells>
  <printOptions horizontalCentered="1"/>
  <pageMargins left="0.5" right="0.5" top="1" bottom="0.75" header="0.5" footer="0.5"/>
  <pageSetup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330E9-F4A7-4868-8177-C087E40EB52B}">
  <sheetPr>
    <pageSetUpPr fitToPage="1"/>
  </sheetPr>
  <dimension ref="A1:H41"/>
  <sheetViews>
    <sheetView zoomScaleNormal="100" workbookViewId="0">
      <selection activeCell="E4" sqref="E4"/>
    </sheetView>
  </sheetViews>
  <sheetFormatPr defaultColWidth="9.6640625" defaultRowHeight="15" x14ac:dyDescent="0.2"/>
  <cols>
    <col min="1" max="1" width="2.44140625" style="138" customWidth="1"/>
    <col min="2" max="2" width="4.5546875" style="138" customWidth="1"/>
    <col min="3" max="3" width="36.109375" style="138" customWidth="1"/>
    <col min="4" max="4" width="2.44140625" style="138" customWidth="1"/>
    <col min="5" max="8" width="10.33203125" style="138" customWidth="1"/>
    <col min="9" max="16384" width="9.6640625" style="138"/>
  </cols>
  <sheetData>
    <row r="1" spans="1:8" ht="15" customHeight="1" x14ac:dyDescent="0.25">
      <c r="A1" s="1" t="s">
        <v>657</v>
      </c>
      <c r="B1" s="196"/>
      <c r="C1" s="137"/>
      <c r="D1" s="137"/>
      <c r="E1" s="137"/>
      <c r="F1" s="137"/>
      <c r="G1" s="137"/>
      <c r="H1" s="137"/>
    </row>
    <row r="2" spans="1:8" ht="13.15" customHeight="1" x14ac:dyDescent="0.25">
      <c r="A2" s="1" t="s">
        <v>658</v>
      </c>
      <c r="B2" s="632"/>
      <c r="C2" s="137"/>
      <c r="D2" s="137"/>
      <c r="E2" s="137"/>
      <c r="F2" s="137"/>
      <c r="G2" s="137"/>
      <c r="H2" s="137"/>
    </row>
    <row r="3" spans="1:8" ht="13.15" customHeight="1" x14ac:dyDescent="0.2">
      <c r="A3" s="4" t="s">
        <v>93</v>
      </c>
      <c r="B3" s="632"/>
      <c r="C3" s="137"/>
      <c r="D3" s="137"/>
      <c r="E3" s="67" t="s">
        <v>1</v>
      </c>
      <c r="F3" s="68"/>
      <c r="G3" s="68"/>
      <c r="H3" s="69"/>
    </row>
    <row r="4" spans="1:8" s="143" customFormat="1" ht="13.15" customHeight="1" x14ac:dyDescent="0.2">
      <c r="A4" s="4" t="s">
        <v>959</v>
      </c>
      <c r="C4" s="136"/>
      <c r="D4" s="136"/>
      <c r="E4" s="70">
        <f>+'Sch A'!$A$7</f>
        <v>0</v>
      </c>
      <c r="F4" s="71"/>
      <c r="G4" s="71"/>
      <c r="H4" s="72"/>
    </row>
    <row r="5" spans="1:8" ht="13.15" customHeight="1" x14ac:dyDescent="0.2">
      <c r="A5" s="143"/>
      <c r="B5" s="143"/>
      <c r="D5" s="137"/>
      <c r="E5" s="73" t="s">
        <v>2</v>
      </c>
      <c r="F5" s="4"/>
      <c r="G5" s="4"/>
      <c r="H5" s="74"/>
    </row>
    <row r="6" spans="1:8" ht="13.15" customHeight="1" x14ac:dyDescent="0.2">
      <c r="E6" s="75" t="s">
        <v>3</v>
      </c>
      <c r="F6" s="76">
        <f>+'Sch A'!$E$13</f>
        <v>0</v>
      </c>
      <c r="G6" s="75" t="s">
        <v>4</v>
      </c>
      <c r="H6" s="76">
        <f>+'Sch A'!$H$13</f>
        <v>0</v>
      </c>
    </row>
    <row r="7" spans="1:8" ht="13.15" customHeight="1" x14ac:dyDescent="0.2">
      <c r="E7" s="143"/>
      <c r="F7" s="393"/>
      <c r="G7" s="143"/>
      <c r="H7" s="393"/>
    </row>
    <row r="8" spans="1:8" s="407" customFormat="1" ht="24" customHeight="1" x14ac:dyDescent="0.2">
      <c r="A8" s="1264" t="s">
        <v>834</v>
      </c>
      <c r="B8" s="1265"/>
      <c r="C8" s="1190"/>
      <c r="D8" s="1190"/>
      <c r="E8" s="1190"/>
      <c r="F8" s="1190"/>
      <c r="G8" s="1190"/>
      <c r="H8" s="1266"/>
    </row>
    <row r="9" spans="1:8" s="532" customFormat="1" ht="18" customHeight="1" x14ac:dyDescent="0.2">
      <c r="A9" s="719" t="s">
        <v>101</v>
      </c>
      <c r="B9" s="720" t="s">
        <v>659</v>
      </c>
      <c r="C9" s="721"/>
      <c r="D9" s="722" t="s">
        <v>107</v>
      </c>
      <c r="E9" s="1267" t="s">
        <v>660</v>
      </c>
      <c r="F9" s="1267"/>
      <c r="G9" s="1267"/>
      <c r="H9" s="1268"/>
    </row>
    <row r="10" spans="1:8" s="532" customFormat="1" ht="30" customHeight="1" x14ac:dyDescent="0.2">
      <c r="A10" s="1261"/>
      <c r="B10" s="1262"/>
      <c r="C10" s="1262"/>
      <c r="D10" s="1261"/>
      <c r="E10" s="1262"/>
      <c r="F10" s="1262"/>
      <c r="G10" s="1262"/>
      <c r="H10" s="1263"/>
    </row>
    <row r="11" spans="1:8" s="532" customFormat="1" ht="30" customHeight="1" x14ac:dyDescent="0.2">
      <c r="A11" s="719" t="s">
        <v>103</v>
      </c>
      <c r="B11" s="720" t="s">
        <v>661</v>
      </c>
      <c r="C11" s="721"/>
      <c r="D11" s="722" t="s">
        <v>112</v>
      </c>
      <c r="E11" s="1259" t="s">
        <v>662</v>
      </c>
      <c r="F11" s="1259"/>
      <c r="G11" s="1259"/>
      <c r="H11" s="1260"/>
    </row>
    <row r="12" spans="1:8" s="532" customFormat="1" ht="30" customHeight="1" x14ac:dyDescent="0.2">
      <c r="A12" s="1261"/>
      <c r="B12" s="1262"/>
      <c r="C12" s="1262"/>
      <c r="D12" s="1261"/>
      <c r="E12" s="1262"/>
      <c r="F12" s="1262"/>
      <c r="G12" s="1262"/>
      <c r="H12" s="1263"/>
    </row>
    <row r="13" spans="1:8" s="532" customFormat="1" ht="30" customHeight="1" x14ac:dyDescent="0.2">
      <c r="A13" s="719" t="s">
        <v>105</v>
      </c>
      <c r="B13" s="720" t="s">
        <v>663</v>
      </c>
      <c r="C13" s="721"/>
      <c r="D13" s="722" t="s">
        <v>115</v>
      </c>
      <c r="E13" s="1259" t="s">
        <v>664</v>
      </c>
      <c r="F13" s="1259"/>
      <c r="G13" s="1259"/>
      <c r="H13" s="1260"/>
    </row>
    <row r="14" spans="1:8" s="532" customFormat="1" ht="30" customHeight="1" x14ac:dyDescent="0.2">
      <c r="A14" s="1261"/>
      <c r="B14" s="1262"/>
      <c r="C14" s="1262"/>
      <c r="D14" s="1261"/>
      <c r="E14" s="1262"/>
      <c r="F14" s="1262"/>
      <c r="G14" s="1262"/>
      <c r="H14" s="1263"/>
    </row>
    <row r="15" spans="1:8" x14ac:dyDescent="0.2">
      <c r="A15" s="723"/>
      <c r="B15" s="723"/>
      <c r="C15" s="397"/>
      <c r="D15" s="724"/>
      <c r="E15" s="725"/>
      <c r="F15" s="726"/>
      <c r="G15" s="726"/>
      <c r="H15" s="726"/>
    </row>
    <row r="16" spans="1:8" ht="18" customHeight="1" x14ac:dyDescent="0.2">
      <c r="A16" s="428" t="s">
        <v>665</v>
      </c>
      <c r="B16" s="429"/>
      <c r="C16" s="727"/>
      <c r="D16" s="728"/>
      <c r="E16" s="729"/>
      <c r="F16" s="1273" t="s">
        <v>666</v>
      </c>
      <c r="G16" s="1274"/>
      <c r="H16" s="1275"/>
    </row>
    <row r="17" spans="1:8" ht="28.5" x14ac:dyDescent="0.3">
      <c r="A17" s="428" t="s">
        <v>835</v>
      </c>
      <c r="B17" s="429"/>
      <c r="C17" s="429"/>
      <c r="D17" s="429"/>
      <c r="E17" s="730"/>
      <c r="F17" s="731" t="s">
        <v>836</v>
      </c>
      <c r="G17" s="731" t="s">
        <v>837</v>
      </c>
      <c r="H17" s="731" t="s">
        <v>423</v>
      </c>
    </row>
    <row r="18" spans="1:8" ht="17.45" customHeight="1" x14ac:dyDescent="0.2">
      <c r="A18" s="1276"/>
      <c r="B18" s="1277"/>
      <c r="C18" s="1277"/>
      <c r="D18" s="1277"/>
      <c r="E18" s="1278"/>
      <c r="F18" s="303"/>
      <c r="G18" s="732"/>
      <c r="H18" s="733">
        <f>ROUND(+F18*G18,0)</f>
        <v>0</v>
      </c>
    </row>
    <row r="19" spans="1:8" ht="17.45" customHeight="1" x14ac:dyDescent="0.2">
      <c r="A19" s="1279"/>
      <c r="B19" s="1280"/>
      <c r="C19" s="1280"/>
      <c r="D19" s="1280"/>
      <c r="E19" s="1281"/>
      <c r="F19" s="303"/>
      <c r="G19" s="732"/>
      <c r="H19" s="733">
        <f>ROUND(+F19*G19,0)</f>
        <v>0</v>
      </c>
    </row>
    <row r="20" spans="1:8" ht="17.45" customHeight="1" x14ac:dyDescent="0.2">
      <c r="A20" s="1279"/>
      <c r="B20" s="1280"/>
      <c r="C20" s="1280"/>
      <c r="D20" s="1280"/>
      <c r="E20" s="1281"/>
      <c r="F20" s="303"/>
      <c r="G20" s="732"/>
      <c r="H20" s="733">
        <f>ROUND(+F20*G20,0)</f>
        <v>0</v>
      </c>
    </row>
    <row r="21" spans="1:8" ht="17.45" customHeight="1" x14ac:dyDescent="0.2">
      <c r="A21" s="1279"/>
      <c r="B21" s="1280"/>
      <c r="C21" s="1280"/>
      <c r="D21" s="1280"/>
      <c r="E21" s="1281"/>
      <c r="F21" s="734"/>
      <c r="G21" s="732"/>
      <c r="H21" s="733">
        <f>ROUND(+F21*G21,0)</f>
        <v>0</v>
      </c>
    </row>
    <row r="22" spans="1:8" ht="17.45" customHeight="1" x14ac:dyDescent="0.2">
      <c r="A22" s="1282"/>
      <c r="B22" s="1283"/>
      <c r="C22" s="1283"/>
      <c r="D22" s="1283"/>
      <c r="E22" s="1284"/>
      <c r="F22" s="497"/>
      <c r="G22" s="732"/>
      <c r="H22" s="735">
        <f>ROUND(+F22*G22,0)</f>
        <v>0</v>
      </c>
    </row>
    <row r="23" spans="1:8" ht="17.45" customHeight="1" thickBot="1" x14ac:dyDescent="0.25">
      <c r="E23" s="736" t="s">
        <v>130</v>
      </c>
      <c r="F23" s="737">
        <f>SUM(F18:F22)</f>
        <v>0</v>
      </c>
      <c r="G23" s="738"/>
      <c r="H23" s="739">
        <f>SUM(H18:H22)</f>
        <v>0</v>
      </c>
    </row>
    <row r="24" spans="1:8" ht="17.45" customHeight="1" thickTop="1" x14ac:dyDescent="0.2"/>
    <row r="25" spans="1:8" ht="17.45" customHeight="1" x14ac:dyDescent="0.2">
      <c r="A25" s="428" t="s">
        <v>667</v>
      </c>
      <c r="B25" s="429"/>
      <c r="C25" s="429"/>
      <c r="D25" s="429"/>
      <c r="E25" s="429"/>
      <c r="F25" s="730"/>
      <c r="G25" s="740"/>
      <c r="H25" s="741">
        <f>+H23</f>
        <v>0</v>
      </c>
    </row>
    <row r="26" spans="1:8" ht="17.45" customHeight="1" x14ac:dyDescent="0.2">
      <c r="A26" s="742" t="s">
        <v>668</v>
      </c>
      <c r="B26" s="743"/>
      <c r="C26" s="744"/>
      <c r="D26" s="744"/>
      <c r="E26" s="744"/>
      <c r="F26" s="430"/>
      <c r="G26" s="745"/>
      <c r="H26" s="746"/>
    </row>
    <row r="27" spans="1:8" ht="17.45" customHeight="1" x14ac:dyDescent="0.2">
      <c r="A27" s="742" t="s">
        <v>669</v>
      </c>
      <c r="B27" s="747"/>
      <c r="C27" s="429"/>
      <c r="D27" s="429"/>
      <c r="E27" s="429"/>
      <c r="F27" s="430"/>
      <c r="G27" s="745"/>
      <c r="H27" s="748"/>
    </row>
    <row r="28" spans="1:8" ht="17.45" customHeight="1" x14ac:dyDescent="0.2">
      <c r="A28" s="742" t="s">
        <v>670</v>
      </c>
      <c r="B28" s="747"/>
      <c r="C28" s="429"/>
      <c r="D28" s="429"/>
      <c r="E28" s="429"/>
      <c r="F28" s="430"/>
      <c r="G28" s="749"/>
      <c r="H28" s="750"/>
    </row>
    <row r="29" spans="1:8" ht="17.45" customHeight="1" x14ac:dyDescent="0.25">
      <c r="A29" s="751"/>
      <c r="B29" s="747" t="s">
        <v>671</v>
      </c>
      <c r="C29" s="747"/>
      <c r="D29" s="429"/>
      <c r="E29" s="429"/>
      <c r="F29" s="430"/>
      <c r="G29" s="410"/>
      <c r="H29" s="752"/>
    </row>
    <row r="30" spans="1:8" ht="17.45" customHeight="1" x14ac:dyDescent="0.25">
      <c r="A30" s="751"/>
      <c r="B30" s="747" t="s">
        <v>672</v>
      </c>
      <c r="C30" s="747"/>
      <c r="D30" s="429"/>
      <c r="E30" s="429"/>
      <c r="F30" s="430"/>
      <c r="G30" s="410"/>
      <c r="H30" s="753"/>
    </row>
    <row r="31" spans="1:8" ht="17.45" customHeight="1" x14ac:dyDescent="0.25">
      <c r="A31" s="751"/>
      <c r="B31" s="747" t="s">
        <v>627</v>
      </c>
      <c r="C31" s="747"/>
      <c r="D31" s="429"/>
      <c r="E31" s="429"/>
      <c r="F31" s="430"/>
      <c r="G31" s="754"/>
      <c r="H31" s="113">
        <f>SUM(G29:G31)</f>
        <v>0</v>
      </c>
    </row>
    <row r="32" spans="1:8" ht="17.45" customHeight="1" x14ac:dyDescent="0.2">
      <c r="A32" s="742" t="s">
        <v>673</v>
      </c>
      <c r="B32" s="747"/>
      <c r="C32" s="429"/>
      <c r="D32" s="429"/>
      <c r="E32" s="429"/>
      <c r="F32" s="430"/>
      <c r="G32" s="745"/>
      <c r="H32" s="755"/>
    </row>
    <row r="33" spans="1:8" ht="17.45" customHeight="1" x14ac:dyDescent="0.2">
      <c r="A33" s="742" t="s">
        <v>674</v>
      </c>
      <c r="B33" s="747"/>
      <c r="C33" s="429"/>
      <c r="D33" s="429"/>
      <c r="E33" s="429"/>
      <c r="F33" s="430"/>
      <c r="G33" s="745"/>
      <c r="H33" s="755"/>
    </row>
    <row r="34" spans="1:8" ht="17.45" customHeight="1" x14ac:dyDescent="0.2">
      <c r="A34" s="756" t="s">
        <v>838</v>
      </c>
      <c r="B34" s="757"/>
      <c r="C34" s="757"/>
      <c r="D34" s="757"/>
      <c r="E34" s="757"/>
      <c r="F34" s="430"/>
      <c r="G34" s="745"/>
      <c r="H34" s="755"/>
    </row>
    <row r="35" spans="1:8" ht="17.45" customHeight="1" x14ac:dyDescent="0.2">
      <c r="A35" s="742" t="s">
        <v>675</v>
      </c>
      <c r="B35" s="747"/>
      <c r="C35" s="429"/>
      <c r="D35" s="429"/>
      <c r="E35" s="429"/>
      <c r="F35" s="430"/>
      <c r="G35" s="745"/>
      <c r="H35" s="755"/>
    </row>
    <row r="36" spans="1:8" ht="17.45" customHeight="1" x14ac:dyDescent="0.2">
      <c r="A36" s="428" t="s">
        <v>676</v>
      </c>
      <c r="B36" s="429"/>
      <c r="C36" s="429"/>
      <c r="D36" s="429"/>
      <c r="E36" s="429"/>
      <c r="F36" s="430"/>
      <c r="G36" s="745"/>
      <c r="H36" s="755"/>
    </row>
    <row r="37" spans="1:8" ht="17.45" customHeight="1" x14ac:dyDescent="0.2">
      <c r="A37" s="428" t="s">
        <v>839</v>
      </c>
      <c r="B37" s="429"/>
      <c r="C37" s="429"/>
      <c r="D37" s="429"/>
      <c r="E37" s="429"/>
      <c r="F37" s="430"/>
      <c r="G37" s="745"/>
      <c r="H37" s="755"/>
    </row>
    <row r="38" spans="1:8" ht="17.45" customHeight="1" x14ac:dyDescent="0.2">
      <c r="A38" s="428" t="s">
        <v>840</v>
      </c>
      <c r="B38" s="429"/>
      <c r="C38" s="429"/>
      <c r="D38" s="429"/>
      <c r="E38" s="429"/>
      <c r="F38" s="430"/>
      <c r="G38" s="745"/>
      <c r="H38" s="758">
        <f>SUM(H25:H36)-H37</f>
        <v>0</v>
      </c>
    </row>
    <row r="39" spans="1:8" ht="17.45" customHeight="1" x14ac:dyDescent="0.2">
      <c r="A39" s="759" t="s">
        <v>841</v>
      </c>
      <c r="B39" s="448"/>
      <c r="C39" s="448"/>
      <c r="D39" s="448"/>
      <c r="E39" s="448"/>
      <c r="F39" s="430"/>
      <c r="G39" s="745"/>
      <c r="H39" s="760"/>
    </row>
    <row r="40" spans="1:8" ht="17.45" customHeight="1" x14ac:dyDescent="0.2">
      <c r="A40" s="759" t="s">
        <v>842</v>
      </c>
      <c r="B40" s="448"/>
      <c r="C40" s="448"/>
      <c r="D40" s="448"/>
      <c r="E40" s="448"/>
      <c r="F40" s="761"/>
      <c r="G40" s="745"/>
      <c r="H40" s="762">
        <f>ROUND(+H38*H39,0)</f>
        <v>0</v>
      </c>
    </row>
    <row r="41" spans="1:8" s="407" customFormat="1" ht="24" customHeight="1" x14ac:dyDescent="0.2">
      <c r="A41" s="1269" t="s">
        <v>843</v>
      </c>
      <c r="B41" s="1270"/>
      <c r="C41" s="1271"/>
      <c r="D41" s="1271"/>
      <c r="E41" s="1271"/>
      <c r="F41" s="1271"/>
      <c r="G41" s="1271"/>
      <c r="H41" s="1272"/>
    </row>
  </sheetData>
  <sheetProtection algorithmName="SHA-512" hashValue="AiumeE49X5m2lAAEdniL2O/MvCU4yVYsi3edO6KbRdJ9z/rrQHHEE//x7+uqkdK8sEkQ3YrTSqAegMFH4+ZUFA==" saltValue="YaTbyR/VmdQcBKBomgqViw==" spinCount="100000" sheet="1" objects="1" scenarios="1"/>
  <mergeCells count="17">
    <mergeCell ref="A41:H41"/>
    <mergeCell ref="F16:H16"/>
    <mergeCell ref="A18:E18"/>
    <mergeCell ref="A19:E19"/>
    <mergeCell ref="A20:E20"/>
    <mergeCell ref="A21:E21"/>
    <mergeCell ref="A22:E22"/>
    <mergeCell ref="E13:H13"/>
    <mergeCell ref="A14:C14"/>
    <mergeCell ref="D14:H14"/>
    <mergeCell ref="A8:H8"/>
    <mergeCell ref="E9:H9"/>
    <mergeCell ref="A10:C10"/>
    <mergeCell ref="D10:H10"/>
    <mergeCell ref="E11:H11"/>
    <mergeCell ref="A12:C12"/>
    <mergeCell ref="D12:H12"/>
  </mergeCells>
  <printOptions horizontalCentered="1"/>
  <pageMargins left="0.5" right="0.5" top="1" bottom="0.75" header="0.5" footer="0.25"/>
  <pageSetup scale="8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8ADA2-C543-4BC2-9808-57DDF8F641E6}">
  <sheetPr>
    <pageSetUpPr fitToPage="1"/>
  </sheetPr>
  <dimension ref="A1:I60"/>
  <sheetViews>
    <sheetView zoomScaleNormal="100" workbookViewId="0">
      <selection activeCell="I6" sqref="I6"/>
    </sheetView>
  </sheetViews>
  <sheetFormatPr defaultColWidth="9.6640625" defaultRowHeight="15" x14ac:dyDescent="0.2"/>
  <cols>
    <col min="1" max="1" width="2.44140625" style="138" customWidth="1"/>
    <col min="2" max="2" width="3.77734375" style="138" customWidth="1"/>
    <col min="3" max="3" width="12.109375" style="138" customWidth="1"/>
    <col min="4" max="4" width="26.21875" style="138" customWidth="1"/>
    <col min="5" max="5" width="3.77734375" style="138" customWidth="1"/>
    <col min="6" max="9" width="10.88671875" style="138" customWidth="1"/>
    <col min="10" max="16384" width="9.6640625" style="138"/>
  </cols>
  <sheetData>
    <row r="1" spans="1:9" ht="15" customHeight="1" x14ac:dyDescent="0.25">
      <c r="A1" s="1" t="s">
        <v>677</v>
      </c>
      <c r="B1" s="139"/>
      <c r="C1" s="137"/>
      <c r="D1" s="137"/>
      <c r="E1" s="137"/>
      <c r="F1" s="137"/>
      <c r="G1" s="137"/>
    </row>
    <row r="2" spans="1:9" ht="13.15" customHeight="1" x14ac:dyDescent="0.25">
      <c r="A2" s="1" t="s">
        <v>678</v>
      </c>
      <c r="B2" s="139"/>
      <c r="C2" s="137"/>
      <c r="D2" s="137"/>
      <c r="E2" s="137"/>
      <c r="F2" s="137"/>
      <c r="G2" s="137"/>
    </row>
    <row r="3" spans="1:9" ht="13.15" customHeight="1" x14ac:dyDescent="0.2">
      <c r="A3" s="4" t="s">
        <v>93</v>
      </c>
      <c r="B3" s="139"/>
      <c r="C3" s="137"/>
      <c r="F3" s="140" t="s">
        <v>155</v>
      </c>
      <c r="G3" s="141"/>
      <c r="H3" s="141"/>
      <c r="I3" s="142"/>
    </row>
    <row r="4" spans="1:9" s="143" customFormat="1" ht="13.15" customHeight="1" x14ac:dyDescent="0.2">
      <c r="A4" s="4" t="s">
        <v>959</v>
      </c>
      <c r="F4" s="144">
        <f>+'Sch A'!$A$7</f>
        <v>0</v>
      </c>
      <c r="G4" s="145"/>
      <c r="H4" s="145"/>
      <c r="I4" s="146"/>
    </row>
    <row r="5" spans="1:9" ht="13.15" customHeight="1" x14ac:dyDescent="0.2">
      <c r="A5" s="143"/>
      <c r="B5" s="147"/>
      <c r="F5" s="148" t="s">
        <v>80</v>
      </c>
      <c r="G5" s="143"/>
      <c r="H5" s="143"/>
      <c r="I5" s="149"/>
    </row>
    <row r="6" spans="1:9" ht="13.15" customHeight="1" x14ac:dyDescent="0.2">
      <c r="F6" s="150" t="s">
        <v>81</v>
      </c>
      <c r="G6" s="718">
        <f>+'Sch A'!$E$13</f>
        <v>0</v>
      </c>
      <c r="H6" s="150" t="s">
        <v>82</v>
      </c>
      <c r="I6" s="718">
        <f>+'Sch A'!$H$13</f>
        <v>0</v>
      </c>
    </row>
    <row r="7" spans="1:9" ht="13.15" customHeight="1" x14ac:dyDescent="0.2"/>
    <row r="8" spans="1:9" s="438" customFormat="1" ht="24" customHeight="1" x14ac:dyDescent="0.2">
      <c r="A8" s="437" t="s">
        <v>844</v>
      </c>
      <c r="B8" s="437"/>
      <c r="C8" s="437"/>
      <c r="D8" s="1287"/>
      <c r="E8" s="1287"/>
      <c r="F8" s="1287"/>
      <c r="G8" s="1287"/>
      <c r="H8" s="1287"/>
      <c r="I8" s="1288"/>
    </row>
    <row r="9" spans="1:9" s="438" customFormat="1" ht="25.5" x14ac:dyDescent="0.2">
      <c r="A9" s="437"/>
      <c r="B9" s="439"/>
      <c r="C9" s="439"/>
      <c r="D9" s="439"/>
      <c r="E9" s="439"/>
      <c r="F9" s="439"/>
      <c r="G9" s="440"/>
      <c r="H9" s="441" t="s">
        <v>423</v>
      </c>
      <c r="I9" s="442" t="s">
        <v>845</v>
      </c>
    </row>
    <row r="10" spans="1:9" s="353" customFormat="1" ht="18" customHeight="1" x14ac:dyDescent="0.2">
      <c r="A10" s="443" t="s">
        <v>101</v>
      </c>
      <c r="B10" s="444" t="s">
        <v>679</v>
      </c>
      <c r="C10" s="444"/>
      <c r="D10" s="444"/>
      <c r="E10" s="429"/>
      <c r="F10" s="429"/>
      <c r="G10" s="445"/>
      <c r="H10" s="763"/>
      <c r="I10" s="764"/>
    </row>
    <row r="11" spans="1:9" s="353" customFormat="1" ht="18" customHeight="1" x14ac:dyDescent="0.2">
      <c r="A11" s="446"/>
      <c r="B11" s="765" t="s">
        <v>598</v>
      </c>
      <c r="C11" s="447" t="s">
        <v>680</v>
      </c>
      <c r="D11" s="448"/>
      <c r="E11" s="448"/>
      <c r="F11" s="448"/>
      <c r="G11" s="449"/>
      <c r="H11" s="766"/>
      <c r="I11" s="766"/>
    </row>
    <row r="12" spans="1:9" s="450" customFormat="1" ht="12" customHeight="1" x14ac:dyDescent="0.2">
      <c r="A12" s="767"/>
      <c r="B12" s="768"/>
      <c r="C12" s="769" t="s">
        <v>846</v>
      </c>
      <c r="D12" s="770"/>
      <c r="E12" s="770"/>
      <c r="F12" s="771"/>
      <c r="G12" s="772"/>
      <c r="H12" s="773"/>
      <c r="I12" s="773"/>
    </row>
    <row r="13" spans="1:9" s="353" customFormat="1" ht="18" customHeight="1" x14ac:dyDescent="0.2">
      <c r="A13" s="451"/>
      <c r="B13" s="452" t="s">
        <v>600</v>
      </c>
      <c r="C13" s="453" t="s">
        <v>258</v>
      </c>
      <c r="D13" s="429"/>
      <c r="E13" s="429"/>
      <c r="F13" s="429"/>
      <c r="G13" s="445"/>
      <c r="H13" s="774"/>
      <c r="I13" s="763"/>
    </row>
    <row r="14" spans="1:9" s="353" customFormat="1" ht="18" customHeight="1" x14ac:dyDescent="0.2">
      <c r="A14" s="451"/>
      <c r="B14" s="452" t="s">
        <v>602</v>
      </c>
      <c r="C14" s="453" t="s">
        <v>681</v>
      </c>
      <c r="D14" s="429"/>
      <c r="E14" s="429"/>
      <c r="F14" s="429"/>
      <c r="G14" s="445"/>
      <c r="H14" s="774"/>
      <c r="I14" s="763"/>
    </row>
    <row r="15" spans="1:9" s="353" customFormat="1" ht="18" customHeight="1" x14ac:dyDescent="0.2">
      <c r="A15" s="446"/>
      <c r="B15" s="765" t="s">
        <v>604</v>
      </c>
      <c r="C15" s="447" t="s">
        <v>58</v>
      </c>
      <c r="D15" s="448"/>
      <c r="E15" s="448"/>
      <c r="F15" s="448"/>
      <c r="G15" s="449"/>
      <c r="H15" s="1289"/>
      <c r="I15" s="766"/>
    </row>
    <row r="16" spans="1:9" s="450" customFormat="1" ht="12" customHeight="1" x14ac:dyDescent="0.2">
      <c r="A16" s="767"/>
      <c r="B16" s="768"/>
      <c r="C16" s="769" t="s">
        <v>682</v>
      </c>
      <c r="D16" s="770"/>
      <c r="E16" s="770"/>
      <c r="F16" s="771"/>
      <c r="G16" s="772"/>
      <c r="H16" s="1290"/>
      <c r="I16" s="773"/>
    </row>
    <row r="17" spans="1:9" s="353" customFormat="1" ht="18" customHeight="1" x14ac:dyDescent="0.2">
      <c r="A17" s="451"/>
      <c r="B17" s="452" t="s">
        <v>606</v>
      </c>
      <c r="C17" s="453" t="s">
        <v>683</v>
      </c>
      <c r="D17" s="429"/>
      <c r="E17" s="429"/>
      <c r="F17" s="429"/>
      <c r="G17" s="445"/>
      <c r="H17" s="775"/>
      <c r="I17" s="763"/>
    </row>
    <row r="18" spans="1:9" s="353" customFormat="1" ht="18" customHeight="1" x14ac:dyDescent="0.25">
      <c r="A18" s="443" t="s">
        <v>103</v>
      </c>
      <c r="B18" s="444" t="s">
        <v>684</v>
      </c>
      <c r="C18" s="454"/>
      <c r="D18" s="444"/>
      <c r="E18" s="429"/>
      <c r="F18" s="429"/>
      <c r="G18" s="445"/>
      <c r="H18" s="763"/>
      <c r="I18" s="776">
        <f>SUM(H11:H17)</f>
        <v>0</v>
      </c>
    </row>
    <row r="19" spans="1:9" s="353" customFormat="1" ht="18" customHeight="1" x14ac:dyDescent="0.25">
      <c r="A19" s="451" t="s">
        <v>685</v>
      </c>
      <c r="B19" s="454"/>
      <c r="C19" s="454"/>
      <c r="D19" s="454"/>
      <c r="E19" s="454"/>
      <c r="F19" s="444"/>
      <c r="G19" s="455"/>
      <c r="H19" s="456"/>
      <c r="I19" s="777">
        <f>+I18-I10</f>
        <v>0</v>
      </c>
    </row>
    <row r="20" spans="1:9" s="450" customFormat="1" ht="12" x14ac:dyDescent="0.2">
      <c r="A20" s="778" t="s">
        <v>884</v>
      </c>
      <c r="B20" s="779"/>
      <c r="C20" s="779"/>
      <c r="D20" s="779"/>
      <c r="E20" s="779"/>
      <c r="F20" s="779"/>
      <c r="G20" s="779"/>
      <c r="H20" s="779"/>
      <c r="I20" s="780"/>
    </row>
    <row r="22" spans="1:9" ht="24.95" customHeight="1" x14ac:dyDescent="0.2">
      <c r="A22" s="1291" t="s">
        <v>686</v>
      </c>
      <c r="B22" s="1292"/>
      <c r="C22" s="1292"/>
      <c r="D22" s="1292"/>
      <c r="E22" s="1292"/>
      <c r="F22" s="1292"/>
      <c r="G22" s="1292"/>
      <c r="H22" s="1292"/>
      <c r="I22" s="1293"/>
    </row>
    <row r="23" spans="1:9" x14ac:dyDescent="0.2">
      <c r="A23" s="781" t="s">
        <v>847</v>
      </c>
      <c r="B23" s="781"/>
      <c r="C23" s="781"/>
      <c r="D23" s="782" t="s">
        <v>687</v>
      </c>
      <c r="E23" s="457"/>
      <c r="F23" s="457"/>
      <c r="G23" s="783" t="s">
        <v>848</v>
      </c>
      <c r="H23" s="457"/>
      <c r="I23" s="458"/>
    </row>
    <row r="24" spans="1:9" x14ac:dyDescent="0.2">
      <c r="A24" s="487" t="s">
        <v>688</v>
      </c>
      <c r="B24" s="488"/>
      <c r="C24" s="784"/>
      <c r="D24" s="1294"/>
      <c r="E24" s="1295"/>
      <c r="F24" s="1295"/>
      <c r="G24" s="1296"/>
      <c r="H24" s="1296"/>
      <c r="I24" s="1296"/>
    </row>
    <row r="25" spans="1:9" x14ac:dyDescent="0.2">
      <c r="A25" s="487" t="s">
        <v>689</v>
      </c>
      <c r="B25" s="487"/>
      <c r="C25" s="487"/>
      <c r="D25" s="1294"/>
      <c r="E25" s="1295"/>
      <c r="F25" s="1295"/>
      <c r="G25" s="1296"/>
      <c r="H25" s="1296"/>
      <c r="I25" s="1296"/>
    </row>
    <row r="26" spans="1:9" x14ac:dyDescent="0.2">
      <c r="A26" s="487" t="s">
        <v>690</v>
      </c>
      <c r="B26" s="487"/>
      <c r="C26" s="487"/>
      <c r="D26" s="1294"/>
      <c r="E26" s="1295"/>
      <c r="F26" s="1295"/>
      <c r="G26" s="1296"/>
      <c r="H26" s="1296"/>
      <c r="I26" s="1296"/>
    </row>
    <row r="27" spans="1:9" x14ac:dyDescent="0.2">
      <c r="B27" s="459"/>
      <c r="C27" s="460"/>
      <c r="D27" s="461"/>
      <c r="E27" s="462"/>
      <c r="F27" s="461"/>
      <c r="G27" s="461"/>
      <c r="H27" s="461"/>
      <c r="I27" s="461"/>
    </row>
    <row r="28" spans="1:9" ht="24" x14ac:dyDescent="0.2">
      <c r="A28" s="487" t="s">
        <v>691</v>
      </c>
      <c r="B28" s="487"/>
      <c r="C28" s="487"/>
      <c r="D28" s="785"/>
      <c r="E28" s="786"/>
      <c r="F28" s="786"/>
      <c r="G28" s="786"/>
      <c r="H28" s="787"/>
      <c r="I28" s="463" t="s">
        <v>693</v>
      </c>
    </row>
    <row r="29" spans="1:9" x14ac:dyDescent="0.2">
      <c r="A29" s="788" t="s">
        <v>694</v>
      </c>
      <c r="B29" s="789"/>
      <c r="C29" s="789"/>
      <c r="D29" s="789"/>
      <c r="E29" s="789"/>
      <c r="F29" s="789"/>
      <c r="G29" s="789"/>
      <c r="H29" s="789"/>
      <c r="I29" s="464"/>
    </row>
    <row r="30" spans="1:9" x14ac:dyDescent="0.2">
      <c r="A30" s="790" t="s">
        <v>695</v>
      </c>
      <c r="B30" s="791"/>
      <c r="C30" s="465"/>
      <c r="D30" s="792"/>
      <c r="E30" s="792"/>
      <c r="F30" s="792"/>
      <c r="G30" s="792"/>
      <c r="H30" s="792"/>
      <c r="I30" s="466" t="s">
        <v>696</v>
      </c>
    </row>
    <row r="31" spans="1:9" x14ac:dyDescent="0.2">
      <c r="A31" s="790" t="s">
        <v>697</v>
      </c>
      <c r="B31" s="791"/>
      <c r="C31" s="465"/>
      <c r="D31" s="792"/>
      <c r="E31" s="792"/>
      <c r="F31" s="792"/>
      <c r="G31" s="792"/>
      <c r="H31" s="792"/>
      <c r="I31" s="466" t="s">
        <v>696</v>
      </c>
    </row>
    <row r="32" spans="1:9" x14ac:dyDescent="0.2">
      <c r="A32" s="790" t="s">
        <v>698</v>
      </c>
      <c r="B32" s="791"/>
      <c r="C32" s="465"/>
      <c r="D32" s="792"/>
      <c r="E32" s="792"/>
      <c r="F32" s="792"/>
      <c r="G32" s="792"/>
      <c r="H32" s="792"/>
      <c r="I32" s="466" t="s">
        <v>699</v>
      </c>
    </row>
    <row r="33" spans="1:9" x14ac:dyDescent="0.2">
      <c r="A33" s="790" t="s">
        <v>627</v>
      </c>
      <c r="B33" s="790"/>
      <c r="C33" s="467"/>
      <c r="D33" s="792"/>
      <c r="E33" s="792"/>
      <c r="F33" s="792"/>
      <c r="G33" s="792"/>
      <c r="H33" s="792"/>
      <c r="I33" s="466" t="s">
        <v>696</v>
      </c>
    </row>
    <row r="34" spans="1:9" x14ac:dyDescent="0.2">
      <c r="A34" s="788" t="s">
        <v>700</v>
      </c>
      <c r="B34" s="788"/>
      <c r="C34" s="793"/>
      <c r="D34" s="789"/>
      <c r="E34" s="789"/>
      <c r="F34" s="789"/>
      <c r="G34" s="789"/>
      <c r="H34" s="789"/>
      <c r="I34" s="464"/>
    </row>
    <row r="35" spans="1:9" x14ac:dyDescent="0.2">
      <c r="A35" s="790" t="s">
        <v>659</v>
      </c>
      <c r="B35" s="791"/>
      <c r="C35" s="465"/>
      <c r="D35" s="792"/>
      <c r="E35" s="792"/>
      <c r="F35" s="792"/>
      <c r="G35" s="792"/>
      <c r="H35" s="792"/>
      <c r="I35" s="466" t="s">
        <v>701</v>
      </c>
    </row>
    <row r="36" spans="1:9" x14ac:dyDescent="0.2">
      <c r="A36" s="790" t="s">
        <v>702</v>
      </c>
      <c r="B36" s="791"/>
      <c r="C36" s="465"/>
      <c r="D36" s="792"/>
      <c r="E36" s="792"/>
      <c r="F36" s="792"/>
      <c r="G36" s="792"/>
      <c r="H36" s="792"/>
      <c r="I36" s="466" t="s">
        <v>703</v>
      </c>
    </row>
    <row r="37" spans="1:9" x14ac:dyDescent="0.2">
      <c r="A37" s="790" t="s">
        <v>698</v>
      </c>
      <c r="B37" s="791"/>
      <c r="C37" s="465"/>
      <c r="D37" s="792"/>
      <c r="E37" s="792"/>
      <c r="F37" s="792"/>
      <c r="G37" s="792"/>
      <c r="H37" s="792"/>
      <c r="I37" s="466" t="s">
        <v>699</v>
      </c>
    </row>
    <row r="38" spans="1:9" x14ac:dyDescent="0.2">
      <c r="B38" s="794"/>
      <c r="C38" s="461"/>
      <c r="D38" s="461"/>
      <c r="E38" s="462"/>
      <c r="F38" s="461"/>
      <c r="G38" s="461"/>
      <c r="H38" s="461"/>
      <c r="I38" s="461"/>
    </row>
    <row r="39" spans="1:9" x14ac:dyDescent="0.2">
      <c r="A39" s="468" t="s">
        <v>101</v>
      </c>
      <c r="B39" s="469" t="s">
        <v>704</v>
      </c>
      <c r="C39" s="469"/>
      <c r="D39" s="469"/>
      <c r="E39" s="469"/>
      <c r="F39" s="469"/>
      <c r="G39" s="469"/>
      <c r="H39" s="469"/>
      <c r="I39" s="470"/>
    </row>
    <row r="40" spans="1:9" x14ac:dyDescent="0.2">
      <c r="A40" s="795"/>
      <c r="B40" s="796" t="s">
        <v>705</v>
      </c>
      <c r="C40" s="478"/>
      <c r="D40" s="471"/>
      <c r="E40" s="797" t="s">
        <v>706</v>
      </c>
      <c r="F40" s="1285"/>
      <c r="G40" s="1285"/>
      <c r="H40" s="1285"/>
      <c r="I40" s="1286"/>
    </row>
    <row r="41" spans="1:9" x14ac:dyDescent="0.2">
      <c r="A41" s="798"/>
      <c r="B41" s="799" t="s">
        <v>707</v>
      </c>
      <c r="C41" s="478"/>
      <c r="D41" s="471"/>
      <c r="E41" s="797" t="s">
        <v>708</v>
      </c>
      <c r="F41" s="1285"/>
      <c r="G41" s="1285"/>
      <c r="H41" s="1285"/>
      <c r="I41" s="1286"/>
    </row>
    <row r="42" spans="1:9" x14ac:dyDescent="0.2">
      <c r="A42" s="798"/>
      <c r="B42" s="799" t="s">
        <v>709</v>
      </c>
      <c r="C42" s="478"/>
      <c r="D42" s="471"/>
      <c r="E42" s="797" t="s">
        <v>710</v>
      </c>
      <c r="F42" s="1285"/>
      <c r="G42" s="1285"/>
      <c r="H42" s="1285"/>
      <c r="I42" s="1286"/>
    </row>
    <row r="43" spans="1:9" x14ac:dyDescent="0.2">
      <c r="A43" s="798"/>
      <c r="B43" s="799" t="s">
        <v>711</v>
      </c>
      <c r="C43" s="478"/>
      <c r="D43" s="472"/>
      <c r="E43" s="797" t="s">
        <v>712</v>
      </c>
      <c r="F43" s="1285"/>
      <c r="G43" s="1285"/>
      <c r="H43" s="1285"/>
      <c r="I43" s="1286"/>
    </row>
    <row r="44" spans="1:9" x14ac:dyDescent="0.2">
      <c r="B44" s="794"/>
      <c r="C44" s="461"/>
      <c r="D44" s="461"/>
      <c r="E44" s="462"/>
      <c r="F44" s="461"/>
      <c r="G44" s="461"/>
      <c r="H44" s="461"/>
      <c r="I44" s="461"/>
    </row>
    <row r="45" spans="1:9" x14ac:dyDescent="0.2">
      <c r="A45" s="473" t="s">
        <v>103</v>
      </c>
      <c r="B45" s="469" t="s">
        <v>713</v>
      </c>
      <c r="C45" s="469"/>
      <c r="D45" s="469"/>
      <c r="E45" s="474"/>
      <c r="F45" s="469"/>
      <c r="G45" s="469"/>
      <c r="H45" s="469"/>
      <c r="I45" s="470"/>
    </row>
    <row r="46" spans="1:9" x14ac:dyDescent="0.2">
      <c r="A46" s="795"/>
      <c r="B46" s="796" t="s">
        <v>705</v>
      </c>
      <c r="C46" s="478"/>
      <c r="D46" s="472"/>
      <c r="E46" s="797" t="s">
        <v>706</v>
      </c>
      <c r="F46" s="1285"/>
      <c r="G46" s="1285"/>
      <c r="H46" s="1285"/>
      <c r="I46" s="1286"/>
    </row>
    <row r="47" spans="1:9" x14ac:dyDescent="0.2">
      <c r="A47" s="798"/>
      <c r="B47" s="799" t="s">
        <v>707</v>
      </c>
      <c r="C47" s="478"/>
      <c r="D47" s="472"/>
      <c r="E47" s="797" t="s">
        <v>708</v>
      </c>
      <c r="F47" s="1285"/>
      <c r="G47" s="1285"/>
      <c r="H47" s="1285"/>
      <c r="I47" s="1286"/>
    </row>
    <row r="48" spans="1:9" x14ac:dyDescent="0.2">
      <c r="A48" s="798"/>
      <c r="B48" s="799" t="s">
        <v>709</v>
      </c>
      <c r="C48" s="478"/>
      <c r="D48" s="472"/>
      <c r="E48" s="797" t="s">
        <v>710</v>
      </c>
      <c r="F48" s="1285"/>
      <c r="G48" s="1285"/>
      <c r="H48" s="1285"/>
      <c r="I48" s="1286"/>
    </row>
    <row r="49" spans="1:9" x14ac:dyDescent="0.2">
      <c r="A49" s="798"/>
      <c r="B49" s="799" t="s">
        <v>711</v>
      </c>
      <c r="C49" s="478"/>
      <c r="D49" s="472"/>
      <c r="E49" s="797" t="s">
        <v>712</v>
      </c>
      <c r="F49" s="1285"/>
      <c r="G49" s="1285"/>
      <c r="H49" s="1285"/>
      <c r="I49" s="1286"/>
    </row>
    <row r="50" spans="1:9" x14ac:dyDescent="0.2">
      <c r="B50" s="794"/>
      <c r="C50" s="461"/>
      <c r="D50" s="461"/>
      <c r="E50" s="462"/>
      <c r="F50" s="461"/>
      <c r="G50" s="461"/>
      <c r="H50" s="461"/>
      <c r="I50" s="461"/>
    </row>
    <row r="51" spans="1:9" x14ac:dyDescent="0.2">
      <c r="A51" s="473" t="s">
        <v>105</v>
      </c>
      <c r="B51" s="467" t="s">
        <v>714</v>
      </c>
      <c r="C51" s="475"/>
      <c r="D51" s="475"/>
      <c r="E51" s="476"/>
      <c r="F51" s="475"/>
      <c r="G51" s="475"/>
      <c r="H51" s="475"/>
      <c r="I51" s="477"/>
    </row>
    <row r="52" spans="1:9" x14ac:dyDescent="0.2">
      <c r="A52" s="795"/>
      <c r="B52" s="796" t="s">
        <v>705</v>
      </c>
      <c r="C52" s="478"/>
      <c r="D52" s="472"/>
      <c r="E52" s="797" t="s">
        <v>706</v>
      </c>
      <c r="F52" s="1285"/>
      <c r="G52" s="1285"/>
      <c r="H52" s="1285"/>
      <c r="I52" s="1286"/>
    </row>
    <row r="53" spans="1:9" x14ac:dyDescent="0.2">
      <c r="A53" s="798"/>
      <c r="B53" s="799" t="s">
        <v>707</v>
      </c>
      <c r="C53" s="478"/>
      <c r="D53" s="472"/>
      <c r="E53" s="797" t="s">
        <v>708</v>
      </c>
      <c r="F53" s="1285"/>
      <c r="G53" s="1285"/>
      <c r="H53" s="1285"/>
      <c r="I53" s="1286"/>
    </row>
    <row r="54" spans="1:9" x14ac:dyDescent="0.2">
      <c r="A54" s="798"/>
      <c r="B54" s="799" t="s">
        <v>709</v>
      </c>
      <c r="C54" s="478"/>
      <c r="D54" s="472"/>
      <c r="E54" s="797" t="s">
        <v>710</v>
      </c>
      <c r="F54" s="1285"/>
      <c r="G54" s="1285"/>
      <c r="H54" s="1285"/>
      <c r="I54" s="1286"/>
    </row>
    <row r="55" spans="1:9" x14ac:dyDescent="0.2">
      <c r="A55" s="798"/>
      <c r="B55" s="799" t="s">
        <v>711</v>
      </c>
      <c r="C55" s="478"/>
      <c r="D55" s="472"/>
      <c r="E55" s="797" t="s">
        <v>712</v>
      </c>
      <c r="F55" s="1285"/>
      <c r="G55" s="1285"/>
      <c r="H55" s="1285"/>
      <c r="I55" s="1286"/>
    </row>
    <row r="56" spans="1:9" x14ac:dyDescent="0.2">
      <c r="B56" s="479"/>
      <c r="C56" s="480"/>
      <c r="D56" s="481"/>
      <c r="E56" s="479"/>
      <c r="F56" s="480"/>
      <c r="G56" s="481"/>
      <c r="H56" s="481"/>
      <c r="I56" s="482"/>
    </row>
    <row r="57" spans="1:9" x14ac:dyDescent="0.2">
      <c r="A57" s="483" t="s">
        <v>107</v>
      </c>
      <c r="B57" s="460" t="s">
        <v>715</v>
      </c>
      <c r="C57" s="460"/>
      <c r="D57" s="800"/>
      <c r="E57" s="801"/>
      <c r="F57" s="801"/>
      <c r="G57" s="801"/>
      <c r="H57" s="801"/>
      <c r="I57" s="460"/>
    </row>
    <row r="58" spans="1:9" x14ac:dyDescent="0.2">
      <c r="B58" s="483"/>
      <c r="C58" s="460"/>
      <c r="D58" s="480"/>
      <c r="E58" s="480"/>
      <c r="F58" s="481"/>
      <c r="G58" s="481"/>
      <c r="H58" s="481"/>
      <c r="I58" s="460"/>
    </row>
    <row r="59" spans="1:9" x14ac:dyDescent="0.2">
      <c r="A59" s="483" t="s">
        <v>112</v>
      </c>
      <c r="B59" s="460" t="s">
        <v>716</v>
      </c>
      <c r="C59" s="460"/>
      <c r="D59" s="460"/>
      <c r="E59" s="1122"/>
      <c r="F59" s="460" t="s">
        <v>717</v>
      </c>
      <c r="G59" s="460"/>
      <c r="H59" s="460"/>
      <c r="I59" s="460"/>
    </row>
    <row r="60" spans="1:9" x14ac:dyDescent="0.2">
      <c r="B60" s="460"/>
      <c r="C60" s="460"/>
      <c r="D60" s="460"/>
      <c r="E60" s="489"/>
      <c r="F60" s="460" t="s">
        <v>627</v>
      </c>
      <c r="G60" s="1297"/>
      <c r="H60" s="1297"/>
      <c r="I60" s="460"/>
    </row>
  </sheetData>
  <sheetProtection algorithmName="SHA-512" hashValue="bltBUhn5br5fr6LDqgSDYCzuSd2ukc5Vhw20Cwi1alXgedSKjftxuVvcZlLU0rpCY2rZCZ4gObBmdOjqYZqmwA==" saltValue="bR12vYxl/GjNMnTZErMmhQ==" spinCount="100000" sheet="1" objects="1" scenarios="1"/>
  <mergeCells count="22">
    <mergeCell ref="F54:I54"/>
    <mergeCell ref="F55:I55"/>
    <mergeCell ref="G60:H60"/>
    <mergeCell ref="F46:I46"/>
    <mergeCell ref="F47:I47"/>
    <mergeCell ref="F48:I48"/>
    <mergeCell ref="F49:I49"/>
    <mergeCell ref="F52:I52"/>
    <mergeCell ref="F53:I53"/>
    <mergeCell ref="F43:I43"/>
    <mergeCell ref="D8:I8"/>
    <mergeCell ref="H15:H16"/>
    <mergeCell ref="A22:I22"/>
    <mergeCell ref="D24:F24"/>
    <mergeCell ref="G24:I24"/>
    <mergeCell ref="D25:F25"/>
    <mergeCell ref="G25:I25"/>
    <mergeCell ref="D26:F26"/>
    <mergeCell ref="G26:I26"/>
    <mergeCell ref="F40:I40"/>
    <mergeCell ref="F41:I41"/>
    <mergeCell ref="F42:I42"/>
  </mergeCells>
  <printOptions horizontalCentered="1"/>
  <pageMargins left="0.5" right="0.5" top="1" bottom="0.75" header="0.5" footer="0.5"/>
  <pageSetup scale="7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FA9E7-9902-4F5A-A117-6653C0232593}">
  <dimension ref="A1:H74"/>
  <sheetViews>
    <sheetView zoomScaleNormal="100" workbookViewId="0"/>
  </sheetViews>
  <sheetFormatPr defaultColWidth="9.6640625" defaultRowHeight="15" x14ac:dyDescent="0.2"/>
  <cols>
    <col min="1" max="1" width="3.44140625" style="138" customWidth="1"/>
    <col min="2" max="2" width="15.21875" style="138" customWidth="1"/>
    <col min="3" max="3" width="25.21875" style="138" customWidth="1"/>
    <col min="4" max="4" width="3.44140625" style="138" customWidth="1"/>
    <col min="5" max="8" width="9.6640625" style="138" customWidth="1"/>
    <col min="9" max="16384" width="9.6640625" style="138"/>
  </cols>
  <sheetData>
    <row r="1" spans="1:8" ht="15" customHeight="1" x14ac:dyDescent="0.25">
      <c r="A1" s="1" t="s">
        <v>718</v>
      </c>
      <c r="B1" s="137"/>
      <c r="C1" s="137"/>
      <c r="D1" s="137"/>
      <c r="E1" s="137"/>
      <c r="F1" s="137"/>
      <c r="G1" s="137"/>
      <c r="H1" s="137"/>
    </row>
    <row r="2" spans="1:8" ht="15" customHeight="1" x14ac:dyDescent="0.25">
      <c r="A2" s="1" t="s">
        <v>719</v>
      </c>
      <c r="B2" s="137"/>
      <c r="C2" s="137"/>
      <c r="D2" s="137"/>
      <c r="E2" s="137"/>
      <c r="F2" s="137"/>
      <c r="G2" s="137"/>
      <c r="H2" s="137"/>
    </row>
    <row r="3" spans="1:8" s="143" customFormat="1" ht="13.15" customHeight="1" x14ac:dyDescent="0.2">
      <c r="A3" s="4" t="s">
        <v>93</v>
      </c>
      <c r="B3" s="136"/>
      <c r="C3" s="136"/>
      <c r="D3" s="136"/>
      <c r="E3" s="140" t="s">
        <v>155</v>
      </c>
      <c r="F3" s="141"/>
      <c r="G3" s="141"/>
      <c r="H3" s="142"/>
    </row>
    <row r="4" spans="1:8" s="143" customFormat="1" ht="13.15" customHeight="1" x14ac:dyDescent="0.2">
      <c r="A4" s="4" t="s">
        <v>959</v>
      </c>
      <c r="E4" s="70">
        <f>+'Sch A'!$A$7</f>
        <v>0</v>
      </c>
      <c r="F4" s="71"/>
      <c r="G4" s="71"/>
      <c r="H4" s="72"/>
    </row>
    <row r="5" spans="1:8" s="143" customFormat="1" ht="13.15" customHeight="1" x14ac:dyDescent="0.2">
      <c r="E5" s="73" t="s">
        <v>2</v>
      </c>
      <c r="F5" s="4"/>
      <c r="G5" s="4"/>
      <c r="H5" s="74"/>
    </row>
    <row r="6" spans="1:8" s="143" customFormat="1" ht="13.15" customHeight="1" x14ac:dyDescent="0.2">
      <c r="C6" s="136"/>
      <c r="D6" s="136"/>
      <c r="E6" s="75" t="s">
        <v>3</v>
      </c>
      <c r="F6" s="76">
        <f>+'Sch A'!$E$13</f>
        <v>0</v>
      </c>
      <c r="G6" s="75" t="s">
        <v>4</v>
      </c>
      <c r="H6" s="76">
        <f>+'Sch A'!$H$13</f>
        <v>0</v>
      </c>
    </row>
    <row r="7" spans="1:8" s="460" customFormat="1" ht="15" customHeight="1" x14ac:dyDescent="0.2">
      <c r="A7" s="147"/>
      <c r="B7" s="138" t="s">
        <v>849</v>
      </c>
      <c r="C7" s="802"/>
      <c r="D7" s="138"/>
      <c r="E7" s="485"/>
      <c r="F7" s="485"/>
      <c r="G7" s="485"/>
      <c r="H7" s="485"/>
    </row>
    <row r="8" spans="1:8" s="486" customFormat="1" ht="24" customHeight="1" x14ac:dyDescent="0.2">
      <c r="A8" s="803" t="s">
        <v>691</v>
      </c>
      <c r="B8" s="804"/>
      <c r="C8" s="805" t="s">
        <v>692</v>
      </c>
      <c r="D8" s="806"/>
      <c r="E8" s="806"/>
      <c r="F8" s="806"/>
      <c r="G8" s="807"/>
      <c r="H8" s="808" t="s">
        <v>693</v>
      </c>
    </row>
    <row r="9" spans="1:8" s="486" customFormat="1" ht="15" customHeight="1" x14ac:dyDescent="0.2">
      <c r="A9" s="809" t="s">
        <v>694</v>
      </c>
      <c r="B9" s="810"/>
      <c r="C9" s="811"/>
      <c r="D9" s="812"/>
      <c r="E9" s="812"/>
      <c r="F9" s="812"/>
      <c r="G9" s="812"/>
      <c r="H9" s="813"/>
    </row>
    <row r="10" spans="1:8" s="460" customFormat="1" ht="15" customHeight="1" x14ac:dyDescent="0.2">
      <c r="A10" s="487" t="s">
        <v>695</v>
      </c>
      <c r="B10" s="465"/>
      <c r="C10" s="1301"/>
      <c r="D10" s="1302"/>
      <c r="E10" s="1302"/>
      <c r="F10" s="1302"/>
      <c r="G10" s="1303"/>
      <c r="H10" s="814" t="s">
        <v>696</v>
      </c>
    </row>
    <row r="11" spans="1:8" s="460" customFormat="1" ht="15" customHeight="1" x14ac:dyDescent="0.2">
      <c r="A11" s="487" t="s">
        <v>697</v>
      </c>
      <c r="B11" s="465"/>
      <c r="C11" s="1304"/>
      <c r="D11" s="1305"/>
      <c r="E11" s="1305"/>
      <c r="F11" s="1305"/>
      <c r="G11" s="1306"/>
      <c r="H11" s="815" t="s">
        <v>696</v>
      </c>
    </row>
    <row r="12" spans="1:8" s="460" customFormat="1" ht="15" customHeight="1" x14ac:dyDescent="0.2">
      <c r="A12" s="487" t="s">
        <v>698</v>
      </c>
      <c r="B12" s="465"/>
      <c r="C12" s="1307"/>
      <c r="D12" s="1305"/>
      <c r="E12" s="1305"/>
      <c r="F12" s="1305"/>
      <c r="G12" s="1308"/>
      <c r="H12" s="816" t="s">
        <v>699</v>
      </c>
    </row>
    <row r="13" spans="1:8" s="460" customFormat="1" ht="15" customHeight="1" x14ac:dyDescent="0.2">
      <c r="A13" s="817" t="s">
        <v>627</v>
      </c>
      <c r="B13" s="818"/>
      <c r="C13" s="1309"/>
      <c r="D13" s="1305"/>
      <c r="E13" s="1305"/>
      <c r="F13" s="1305"/>
      <c r="G13" s="1310"/>
      <c r="H13" s="819" t="s">
        <v>696</v>
      </c>
    </row>
    <row r="14" spans="1:8" s="486" customFormat="1" ht="15" customHeight="1" x14ac:dyDescent="0.2">
      <c r="A14" s="820" t="s">
        <v>700</v>
      </c>
      <c r="B14" s="810"/>
      <c r="C14" s="821"/>
      <c r="D14" s="812"/>
      <c r="E14" s="812"/>
      <c r="F14" s="812"/>
      <c r="G14" s="812"/>
      <c r="H14" s="813"/>
    </row>
    <row r="15" spans="1:8" s="460" customFormat="1" ht="15" customHeight="1" x14ac:dyDescent="0.2">
      <c r="A15" s="487" t="s">
        <v>659</v>
      </c>
      <c r="B15" s="465"/>
      <c r="C15" s="1301"/>
      <c r="D15" s="1302"/>
      <c r="E15" s="1302"/>
      <c r="F15" s="1302"/>
      <c r="G15" s="1303"/>
      <c r="H15" s="814" t="s">
        <v>701</v>
      </c>
    </row>
    <row r="16" spans="1:8" s="460" customFormat="1" ht="15" customHeight="1" x14ac:dyDescent="0.2">
      <c r="A16" s="487" t="s">
        <v>702</v>
      </c>
      <c r="B16" s="465"/>
      <c r="C16" s="1311"/>
      <c r="D16" s="1305"/>
      <c r="E16" s="1305"/>
      <c r="F16" s="1305"/>
      <c r="G16" s="1312"/>
      <c r="H16" s="822" t="s">
        <v>703</v>
      </c>
    </row>
    <row r="17" spans="1:8" s="460" customFormat="1" ht="15" customHeight="1" x14ac:dyDescent="0.2">
      <c r="A17" s="487" t="s">
        <v>698</v>
      </c>
      <c r="B17" s="465"/>
      <c r="C17" s="1313"/>
      <c r="D17" s="1305"/>
      <c r="E17" s="1305"/>
      <c r="F17" s="1305"/>
      <c r="G17" s="1314"/>
      <c r="H17" s="823" t="s">
        <v>699</v>
      </c>
    </row>
    <row r="18" spans="1:8" s="460" customFormat="1" ht="15" customHeight="1" x14ac:dyDescent="0.2">
      <c r="A18" s="824"/>
      <c r="B18" s="825"/>
      <c r="C18" s="825"/>
      <c r="D18" s="824"/>
      <c r="E18" s="825"/>
      <c r="F18" s="825"/>
      <c r="G18" s="825"/>
      <c r="H18" s="825"/>
    </row>
    <row r="19" spans="1:8" s="460" customFormat="1" ht="15" customHeight="1" x14ac:dyDescent="0.2">
      <c r="A19" s="826" t="s">
        <v>101</v>
      </c>
      <c r="B19" s="827" t="s">
        <v>704</v>
      </c>
      <c r="C19" s="827"/>
      <c r="D19" s="827"/>
      <c r="E19" s="827"/>
      <c r="F19" s="827"/>
      <c r="G19" s="827"/>
      <c r="H19" s="828"/>
    </row>
    <row r="20" spans="1:8" s="460" customFormat="1" ht="15" customHeight="1" x14ac:dyDescent="0.2">
      <c r="A20" s="829" t="s">
        <v>850</v>
      </c>
      <c r="B20" s="1298"/>
      <c r="C20" s="1299"/>
      <c r="D20" s="829" t="s">
        <v>706</v>
      </c>
      <c r="E20" s="1298"/>
      <c r="F20" s="1299"/>
      <c r="G20" s="1299"/>
      <c r="H20" s="1300"/>
    </row>
    <row r="21" spans="1:8" s="460" customFormat="1" ht="15" customHeight="1" x14ac:dyDescent="0.2">
      <c r="A21" s="829" t="s">
        <v>851</v>
      </c>
      <c r="B21" s="1298"/>
      <c r="C21" s="1299"/>
      <c r="D21" s="829" t="s">
        <v>708</v>
      </c>
      <c r="E21" s="1298"/>
      <c r="F21" s="1299"/>
      <c r="G21" s="1299"/>
      <c r="H21" s="1300"/>
    </row>
    <row r="22" spans="1:8" s="460" customFormat="1" ht="15" customHeight="1" x14ac:dyDescent="0.2">
      <c r="A22" s="829" t="s">
        <v>852</v>
      </c>
      <c r="B22" s="1298"/>
      <c r="C22" s="1299"/>
      <c r="D22" s="829" t="s">
        <v>710</v>
      </c>
      <c r="E22" s="1298"/>
      <c r="F22" s="1299"/>
      <c r="G22" s="1299"/>
      <c r="H22" s="1300"/>
    </row>
    <row r="23" spans="1:8" s="460" customFormat="1" ht="15" customHeight="1" x14ac:dyDescent="0.2">
      <c r="A23" s="829" t="s">
        <v>853</v>
      </c>
      <c r="B23" s="1315"/>
      <c r="C23" s="1316"/>
      <c r="D23" s="829" t="s">
        <v>712</v>
      </c>
      <c r="E23" s="1315"/>
      <c r="F23" s="1316"/>
      <c r="G23" s="1316"/>
      <c r="H23" s="1317"/>
    </row>
    <row r="24" spans="1:8" s="460" customFormat="1" ht="15" customHeight="1" x14ac:dyDescent="0.2">
      <c r="A24" s="830"/>
      <c r="B24" s="825"/>
      <c r="C24" s="825"/>
      <c r="D24" s="824"/>
      <c r="E24" s="825"/>
      <c r="F24" s="825"/>
      <c r="G24" s="825"/>
      <c r="H24" s="825"/>
    </row>
    <row r="25" spans="1:8" s="460" customFormat="1" ht="15" customHeight="1" x14ac:dyDescent="0.2">
      <c r="A25" s="826" t="s">
        <v>103</v>
      </c>
      <c r="B25" s="827" t="s">
        <v>713</v>
      </c>
      <c r="C25" s="827"/>
      <c r="D25" s="831"/>
      <c r="E25" s="827"/>
      <c r="F25" s="827"/>
      <c r="G25" s="827"/>
      <c r="H25" s="828"/>
    </row>
    <row r="26" spans="1:8" s="460" customFormat="1" ht="15" customHeight="1" x14ac:dyDescent="0.2">
      <c r="A26" s="829" t="s">
        <v>850</v>
      </c>
      <c r="B26" s="1298"/>
      <c r="C26" s="1299"/>
      <c r="D26" s="829" t="s">
        <v>706</v>
      </c>
      <c r="E26" s="1298"/>
      <c r="F26" s="1299"/>
      <c r="G26" s="1299"/>
      <c r="H26" s="1300"/>
    </row>
    <row r="27" spans="1:8" s="460" customFormat="1" ht="15" customHeight="1" x14ac:dyDescent="0.2">
      <c r="A27" s="829" t="s">
        <v>851</v>
      </c>
      <c r="B27" s="1298"/>
      <c r="C27" s="1299"/>
      <c r="D27" s="829" t="s">
        <v>708</v>
      </c>
      <c r="E27" s="1298"/>
      <c r="F27" s="1299"/>
      <c r="G27" s="1299"/>
      <c r="H27" s="1300"/>
    </row>
    <row r="28" spans="1:8" s="460" customFormat="1" ht="15" customHeight="1" x14ac:dyDescent="0.2">
      <c r="A28" s="829" t="s">
        <v>852</v>
      </c>
      <c r="B28" s="1298"/>
      <c r="C28" s="1299"/>
      <c r="D28" s="829" t="s">
        <v>710</v>
      </c>
      <c r="E28" s="1298"/>
      <c r="F28" s="1299"/>
      <c r="G28" s="1299"/>
      <c r="H28" s="1300"/>
    </row>
    <row r="29" spans="1:8" s="460" customFormat="1" ht="15" customHeight="1" x14ac:dyDescent="0.2">
      <c r="A29" s="829" t="s">
        <v>853</v>
      </c>
      <c r="B29" s="1315"/>
      <c r="C29" s="1316"/>
      <c r="D29" s="829" t="s">
        <v>712</v>
      </c>
      <c r="E29" s="1315"/>
      <c r="F29" s="1316"/>
      <c r="G29" s="1316"/>
      <c r="H29" s="1317"/>
    </row>
    <row r="30" spans="1:8" s="460" customFormat="1" ht="15" customHeight="1" x14ac:dyDescent="0.2">
      <c r="A30" s="830"/>
      <c r="B30" s="825"/>
      <c r="C30" s="825"/>
      <c r="D30" s="824"/>
      <c r="E30" s="825"/>
      <c r="F30" s="825"/>
      <c r="G30" s="825"/>
      <c r="H30" s="825"/>
    </row>
    <row r="31" spans="1:8" s="460" customFormat="1" ht="15" customHeight="1" x14ac:dyDescent="0.2">
      <c r="A31" s="826" t="s">
        <v>105</v>
      </c>
      <c r="B31" s="832" t="s">
        <v>714</v>
      </c>
      <c r="C31" s="832"/>
      <c r="D31" s="833"/>
      <c r="E31" s="832"/>
      <c r="F31" s="832"/>
      <c r="G31" s="832"/>
      <c r="H31" s="834"/>
    </row>
    <row r="32" spans="1:8" s="460" customFormat="1" ht="15" customHeight="1" x14ac:dyDescent="0.2">
      <c r="A32" s="829" t="s">
        <v>850</v>
      </c>
      <c r="B32" s="1318"/>
      <c r="C32" s="1319"/>
      <c r="D32" s="829" t="s">
        <v>853</v>
      </c>
      <c r="E32" s="1318"/>
      <c r="F32" s="1319"/>
      <c r="G32" s="1319"/>
      <c r="H32" s="1320"/>
    </row>
    <row r="33" spans="1:8" s="460" customFormat="1" ht="15" customHeight="1" x14ac:dyDescent="0.2">
      <c r="A33" s="829" t="s">
        <v>851</v>
      </c>
      <c r="B33" s="1298"/>
      <c r="C33" s="1299"/>
      <c r="D33" s="829" t="s">
        <v>706</v>
      </c>
      <c r="E33" s="1298"/>
      <c r="F33" s="1299"/>
      <c r="G33" s="1299"/>
      <c r="H33" s="1324"/>
    </row>
    <row r="34" spans="1:8" s="460" customFormat="1" ht="15" customHeight="1" x14ac:dyDescent="0.2">
      <c r="A34" s="835" t="s">
        <v>709</v>
      </c>
      <c r="B34" s="1325"/>
      <c r="C34" s="1326"/>
      <c r="D34" s="829" t="s">
        <v>708</v>
      </c>
      <c r="E34" s="1325"/>
      <c r="F34" s="1326"/>
      <c r="G34" s="1326"/>
      <c r="H34" s="1327"/>
    </row>
    <row r="35" spans="1:8" s="460" customFormat="1" ht="15" customHeight="1" x14ac:dyDescent="0.2">
      <c r="A35" s="479"/>
      <c r="B35" s="836"/>
      <c r="C35" s="837"/>
      <c r="D35" s="479"/>
      <c r="E35" s="836"/>
      <c r="F35" s="837"/>
      <c r="G35" s="837"/>
      <c r="H35" s="838"/>
    </row>
    <row r="36" spans="1:8" s="460" customFormat="1" ht="15" customHeight="1" x14ac:dyDescent="0.2">
      <c r="A36" s="483" t="s">
        <v>720</v>
      </c>
      <c r="B36" s="839" t="s">
        <v>715</v>
      </c>
      <c r="C36" s="792"/>
      <c r="D36" s="840"/>
      <c r="E36" s="801"/>
      <c r="F36" s="801"/>
      <c r="G36" s="801"/>
    </row>
    <row r="37" spans="1:8" s="460" customFormat="1" ht="15" customHeight="1" x14ac:dyDescent="0.2">
      <c r="A37" s="483"/>
      <c r="C37" s="836"/>
      <c r="D37" s="841"/>
      <c r="E37" s="837"/>
      <c r="F37" s="837"/>
      <c r="G37" s="837"/>
    </row>
    <row r="38" spans="1:8" s="460" customFormat="1" ht="15" customHeight="1" x14ac:dyDescent="0.2">
      <c r="A38" s="483" t="s">
        <v>721</v>
      </c>
      <c r="B38" s="460" t="s">
        <v>716</v>
      </c>
      <c r="D38" s="489"/>
      <c r="E38" s="460" t="s">
        <v>717</v>
      </c>
    </row>
    <row r="39" spans="1:8" s="460" customFormat="1" ht="15" customHeight="1" x14ac:dyDescent="0.2">
      <c r="D39" s="489"/>
      <c r="E39" s="460" t="s">
        <v>627</v>
      </c>
      <c r="F39" s="1297"/>
      <c r="G39" s="1297"/>
    </row>
    <row r="40" spans="1:8" s="460" customFormat="1" ht="15" customHeight="1" x14ac:dyDescent="0.2"/>
    <row r="41" spans="1:8" ht="15" customHeight="1" x14ac:dyDescent="0.2"/>
    <row r="42" spans="1:8" ht="15" customHeight="1" x14ac:dyDescent="0.2">
      <c r="A42" s="147"/>
      <c r="B42" s="138" t="s">
        <v>854</v>
      </c>
      <c r="C42" s="802"/>
    </row>
    <row r="43" spans="1:8" ht="24" customHeight="1" x14ac:dyDescent="0.2">
      <c r="A43" s="842" t="s">
        <v>691</v>
      </c>
      <c r="B43" s="804"/>
      <c r="C43" s="843" t="s">
        <v>692</v>
      </c>
      <c r="D43" s="844"/>
      <c r="E43" s="844"/>
      <c r="F43" s="844"/>
      <c r="G43" s="845"/>
      <c r="H43" s="846" t="s">
        <v>693</v>
      </c>
    </row>
    <row r="44" spans="1:8" ht="15" customHeight="1" x14ac:dyDescent="0.2">
      <c r="A44" s="847" t="s">
        <v>694</v>
      </c>
      <c r="B44" s="810"/>
      <c r="C44" s="848"/>
      <c r="D44" s="848"/>
      <c r="E44" s="848"/>
      <c r="F44" s="848"/>
      <c r="G44" s="848"/>
      <c r="H44" s="849"/>
    </row>
    <row r="45" spans="1:8" ht="15" customHeight="1" x14ac:dyDescent="0.2">
      <c r="A45" s="487" t="s">
        <v>695</v>
      </c>
      <c r="B45" s="465"/>
      <c r="C45" s="1328"/>
      <c r="D45" s="1305"/>
      <c r="E45" s="1305"/>
      <c r="F45" s="1305"/>
      <c r="G45" s="1329"/>
      <c r="H45" s="850" t="s">
        <v>696</v>
      </c>
    </row>
    <row r="46" spans="1:8" ht="15" customHeight="1" x14ac:dyDescent="0.2">
      <c r="A46" s="487" t="s">
        <v>697</v>
      </c>
      <c r="B46" s="465"/>
      <c r="C46" s="1330"/>
      <c r="D46" s="1305"/>
      <c r="E46" s="1305"/>
      <c r="F46" s="1305"/>
      <c r="G46" s="1331"/>
      <c r="H46" s="851" t="s">
        <v>696</v>
      </c>
    </row>
    <row r="47" spans="1:8" ht="15" customHeight="1" x14ac:dyDescent="0.2">
      <c r="A47" s="487" t="s">
        <v>698</v>
      </c>
      <c r="B47" s="465"/>
      <c r="C47" s="1330"/>
      <c r="D47" s="1332"/>
      <c r="E47" s="1332"/>
      <c r="F47" s="1332"/>
      <c r="G47" s="1331"/>
      <c r="H47" s="851" t="s">
        <v>699</v>
      </c>
    </row>
    <row r="48" spans="1:8" ht="15" customHeight="1" x14ac:dyDescent="0.2">
      <c r="A48" s="852" t="s">
        <v>627</v>
      </c>
      <c r="B48" s="818"/>
      <c r="C48" s="1333"/>
      <c r="D48" s="1305"/>
      <c r="E48" s="1305"/>
      <c r="F48" s="1305"/>
      <c r="G48" s="1334"/>
      <c r="H48" s="853" t="s">
        <v>696</v>
      </c>
    </row>
    <row r="49" spans="1:8" ht="15" customHeight="1" x14ac:dyDescent="0.2">
      <c r="A49" s="854" t="s">
        <v>700</v>
      </c>
      <c r="B49" s="810"/>
      <c r="C49" s="848"/>
      <c r="D49" s="848"/>
      <c r="E49" s="848"/>
      <c r="F49" s="848"/>
      <c r="G49" s="848"/>
      <c r="H49" s="855"/>
    </row>
    <row r="50" spans="1:8" ht="15" customHeight="1" x14ac:dyDescent="0.2">
      <c r="A50" s="487" t="s">
        <v>659</v>
      </c>
      <c r="B50" s="465"/>
      <c r="C50" s="1335"/>
      <c r="D50" s="1305"/>
      <c r="E50" s="1305"/>
      <c r="F50" s="1305"/>
      <c r="G50" s="1336"/>
      <c r="H50" s="856" t="s">
        <v>701</v>
      </c>
    </row>
    <row r="51" spans="1:8" ht="15" customHeight="1" x14ac:dyDescent="0.2">
      <c r="A51" s="487" t="s">
        <v>702</v>
      </c>
      <c r="B51" s="465"/>
      <c r="C51" s="1321"/>
      <c r="D51" s="1305"/>
      <c r="E51" s="1305"/>
      <c r="F51" s="1305"/>
      <c r="G51" s="1323"/>
      <c r="H51" s="857" t="s">
        <v>703</v>
      </c>
    </row>
    <row r="52" spans="1:8" ht="15" customHeight="1" x14ac:dyDescent="0.2">
      <c r="A52" s="487" t="s">
        <v>698</v>
      </c>
      <c r="B52" s="465"/>
      <c r="C52" s="1321"/>
      <c r="D52" s="1322"/>
      <c r="E52" s="1322"/>
      <c r="F52" s="1322"/>
      <c r="G52" s="1323"/>
      <c r="H52" s="857" t="s">
        <v>699</v>
      </c>
    </row>
    <row r="53" spans="1:8" ht="15" customHeight="1" x14ac:dyDescent="0.2">
      <c r="A53" s="858"/>
      <c r="B53" s="859"/>
      <c r="C53" s="859"/>
      <c r="D53" s="858"/>
      <c r="E53" s="859"/>
      <c r="F53" s="859"/>
      <c r="G53" s="859"/>
      <c r="H53" s="859"/>
    </row>
    <row r="54" spans="1:8" ht="15" customHeight="1" x14ac:dyDescent="0.2">
      <c r="A54" s="826" t="s">
        <v>101</v>
      </c>
      <c r="B54" s="860" t="s">
        <v>704</v>
      </c>
      <c r="C54" s="860"/>
      <c r="D54" s="860"/>
      <c r="E54" s="860"/>
      <c r="F54" s="860"/>
      <c r="G54" s="860"/>
      <c r="H54" s="861"/>
    </row>
    <row r="55" spans="1:8" ht="15" customHeight="1" x14ac:dyDescent="0.2">
      <c r="A55" s="829" t="s">
        <v>850</v>
      </c>
      <c r="B55" s="1337"/>
      <c r="C55" s="1338"/>
      <c r="D55" s="829" t="s">
        <v>706</v>
      </c>
      <c r="E55" s="1337"/>
      <c r="F55" s="1338"/>
      <c r="G55" s="1338"/>
      <c r="H55" s="1339"/>
    </row>
    <row r="56" spans="1:8" ht="15" customHeight="1" x14ac:dyDescent="0.2">
      <c r="A56" s="829" t="s">
        <v>851</v>
      </c>
      <c r="B56" s="1337"/>
      <c r="C56" s="1338"/>
      <c r="D56" s="829" t="s">
        <v>708</v>
      </c>
      <c r="E56" s="1337"/>
      <c r="F56" s="1338"/>
      <c r="G56" s="1338"/>
      <c r="H56" s="1339"/>
    </row>
    <row r="57" spans="1:8" ht="15" customHeight="1" x14ac:dyDescent="0.2">
      <c r="A57" s="829" t="s">
        <v>852</v>
      </c>
      <c r="B57" s="1337"/>
      <c r="C57" s="1338"/>
      <c r="D57" s="829" t="s">
        <v>710</v>
      </c>
      <c r="E57" s="1337"/>
      <c r="F57" s="1338"/>
      <c r="G57" s="1338"/>
      <c r="H57" s="1339"/>
    </row>
    <row r="58" spans="1:8" ht="15" customHeight="1" x14ac:dyDescent="0.2">
      <c r="A58" s="829" t="s">
        <v>853</v>
      </c>
      <c r="B58" s="1337"/>
      <c r="C58" s="1338"/>
      <c r="D58" s="829" t="s">
        <v>712</v>
      </c>
      <c r="E58" s="1340"/>
      <c r="F58" s="1341"/>
      <c r="G58" s="1341"/>
      <c r="H58" s="1342"/>
    </row>
    <row r="59" spans="1:8" ht="15" customHeight="1" x14ac:dyDescent="0.2">
      <c r="A59" s="830"/>
      <c r="B59" s="859"/>
      <c r="C59" s="859"/>
      <c r="D59" s="858"/>
      <c r="E59" s="859"/>
      <c r="F59" s="859"/>
      <c r="G59" s="859"/>
      <c r="H59" s="859"/>
    </row>
    <row r="60" spans="1:8" ht="15" customHeight="1" x14ac:dyDescent="0.2">
      <c r="A60" s="826" t="s">
        <v>103</v>
      </c>
      <c r="B60" s="860" t="s">
        <v>713</v>
      </c>
      <c r="C60" s="860"/>
      <c r="D60" s="862"/>
      <c r="E60" s="860"/>
      <c r="F60" s="860"/>
      <c r="G60" s="860"/>
      <c r="H60" s="861"/>
    </row>
    <row r="61" spans="1:8" ht="15" customHeight="1" x14ac:dyDescent="0.2">
      <c r="A61" s="829" t="s">
        <v>850</v>
      </c>
      <c r="B61" s="1337"/>
      <c r="C61" s="1338"/>
      <c r="D61" s="829" t="s">
        <v>706</v>
      </c>
      <c r="E61" s="1337"/>
      <c r="F61" s="1338"/>
      <c r="G61" s="1338"/>
      <c r="H61" s="1339"/>
    </row>
    <row r="62" spans="1:8" ht="15" customHeight="1" x14ac:dyDescent="0.2">
      <c r="A62" s="829" t="s">
        <v>851</v>
      </c>
      <c r="B62" s="1337"/>
      <c r="C62" s="1338"/>
      <c r="D62" s="829" t="s">
        <v>708</v>
      </c>
      <c r="E62" s="1337"/>
      <c r="F62" s="1338"/>
      <c r="G62" s="1338"/>
      <c r="H62" s="1339"/>
    </row>
    <row r="63" spans="1:8" ht="15" customHeight="1" x14ac:dyDescent="0.2">
      <c r="A63" s="829" t="s">
        <v>852</v>
      </c>
      <c r="B63" s="1337"/>
      <c r="C63" s="1338"/>
      <c r="D63" s="829" t="s">
        <v>710</v>
      </c>
      <c r="E63" s="1337"/>
      <c r="F63" s="1338"/>
      <c r="G63" s="1338"/>
      <c r="H63" s="1339"/>
    </row>
    <row r="64" spans="1:8" ht="15" customHeight="1" x14ac:dyDescent="0.2">
      <c r="A64" s="829" t="s">
        <v>853</v>
      </c>
      <c r="B64" s="1337"/>
      <c r="C64" s="1338"/>
      <c r="D64" s="829" t="s">
        <v>712</v>
      </c>
      <c r="E64" s="1340"/>
      <c r="F64" s="1341"/>
      <c r="G64" s="1341"/>
      <c r="H64" s="1342"/>
    </row>
    <row r="65" spans="1:8" ht="15" customHeight="1" x14ac:dyDescent="0.2">
      <c r="A65" s="830"/>
      <c r="B65" s="859"/>
      <c r="C65" s="859"/>
      <c r="D65" s="858"/>
      <c r="E65" s="859"/>
      <c r="F65" s="859"/>
      <c r="G65" s="859"/>
      <c r="H65" s="859"/>
    </row>
    <row r="66" spans="1:8" ht="15" customHeight="1" x14ac:dyDescent="0.2">
      <c r="A66" s="826" t="s">
        <v>105</v>
      </c>
      <c r="B66" s="863" t="s">
        <v>714</v>
      </c>
      <c r="C66" s="863"/>
      <c r="D66" s="864"/>
      <c r="E66" s="863"/>
      <c r="F66" s="863"/>
      <c r="G66" s="863"/>
      <c r="H66" s="865"/>
    </row>
    <row r="67" spans="1:8" ht="15" customHeight="1" x14ac:dyDescent="0.2">
      <c r="A67" s="829" t="s">
        <v>850</v>
      </c>
      <c r="B67" s="1337"/>
      <c r="C67" s="1338"/>
      <c r="D67" s="829" t="s">
        <v>853</v>
      </c>
      <c r="E67" s="1343"/>
      <c r="F67" s="1344"/>
      <c r="G67" s="1344"/>
      <c r="H67" s="1345"/>
    </row>
    <row r="68" spans="1:8" ht="15" customHeight="1" x14ac:dyDescent="0.2">
      <c r="A68" s="829" t="s">
        <v>851</v>
      </c>
      <c r="B68" s="1337"/>
      <c r="C68" s="1338"/>
      <c r="D68" s="829" t="s">
        <v>706</v>
      </c>
      <c r="E68" s="1337"/>
      <c r="F68" s="1338"/>
      <c r="G68" s="1338"/>
      <c r="H68" s="1346"/>
    </row>
    <row r="69" spans="1:8" ht="15" customHeight="1" x14ac:dyDescent="0.2">
      <c r="A69" s="829" t="s">
        <v>852</v>
      </c>
      <c r="B69" s="1347"/>
      <c r="C69" s="1348"/>
      <c r="D69" s="829" t="s">
        <v>708</v>
      </c>
      <c r="E69" s="1347"/>
      <c r="F69" s="1348"/>
      <c r="G69" s="1348"/>
      <c r="H69" s="1349"/>
    </row>
    <row r="70" spans="1:8" ht="15" customHeight="1" x14ac:dyDescent="0.2">
      <c r="A70" s="479"/>
      <c r="B70" s="836"/>
      <c r="C70" s="837"/>
      <c r="D70" s="479"/>
      <c r="E70" s="836"/>
      <c r="F70" s="837"/>
      <c r="G70" s="837"/>
      <c r="H70" s="866"/>
    </row>
    <row r="71" spans="1:8" ht="15" customHeight="1" x14ac:dyDescent="0.2">
      <c r="A71" s="483" t="s">
        <v>720</v>
      </c>
      <c r="B71" s="839" t="s">
        <v>715</v>
      </c>
      <c r="C71" s="800"/>
      <c r="D71" s="840"/>
      <c r="E71" s="801"/>
      <c r="F71" s="801"/>
      <c r="G71" s="801"/>
      <c r="H71" s="460"/>
    </row>
    <row r="72" spans="1:8" ht="15" customHeight="1" x14ac:dyDescent="0.2">
      <c r="A72" s="483"/>
      <c r="B72" s="460"/>
      <c r="C72" s="836"/>
      <c r="D72" s="841"/>
      <c r="E72" s="837"/>
      <c r="F72" s="837"/>
      <c r="G72" s="837"/>
      <c r="H72" s="460"/>
    </row>
    <row r="73" spans="1:8" ht="15" customHeight="1" x14ac:dyDescent="0.2">
      <c r="A73" s="483" t="s">
        <v>721</v>
      </c>
      <c r="B73" s="460" t="s">
        <v>716</v>
      </c>
      <c r="C73" s="460"/>
      <c r="D73" s="489"/>
      <c r="E73" s="460" t="s">
        <v>717</v>
      </c>
      <c r="F73" s="460"/>
      <c r="G73" s="460"/>
      <c r="H73" s="460"/>
    </row>
    <row r="74" spans="1:8" ht="15" customHeight="1" x14ac:dyDescent="0.2">
      <c r="A74" s="460"/>
      <c r="B74" s="460"/>
      <c r="C74" s="460"/>
      <c r="D74" s="489"/>
      <c r="E74" s="460" t="s">
        <v>627</v>
      </c>
      <c r="F74" s="1297"/>
      <c r="G74" s="1297"/>
      <c r="H74" s="460"/>
    </row>
  </sheetData>
  <sheetProtection algorithmName="SHA-512" hashValue="xgUIYwOYQ09bapBQ6SbTAeReEtdw0OG15QvwwhpnyWmgw6Dt3Yw1E331wsevnzl9A6dAfpRqnCOGWcCnPVbiSg==" saltValue="lYZIuwzfLF2j0krarphmcg==" spinCount="100000" sheet="1" objects="1" scenarios="1"/>
  <mergeCells count="60">
    <mergeCell ref="B68:C68"/>
    <mergeCell ref="E68:H68"/>
    <mergeCell ref="B69:C69"/>
    <mergeCell ref="E69:H69"/>
    <mergeCell ref="F74:G74"/>
    <mergeCell ref="B63:C63"/>
    <mergeCell ref="E63:H63"/>
    <mergeCell ref="B64:C64"/>
    <mergeCell ref="E64:H64"/>
    <mergeCell ref="B67:C67"/>
    <mergeCell ref="E67:H67"/>
    <mergeCell ref="B58:C58"/>
    <mergeCell ref="E58:H58"/>
    <mergeCell ref="B61:C61"/>
    <mergeCell ref="E61:H61"/>
    <mergeCell ref="B62:C62"/>
    <mergeCell ref="E62:H62"/>
    <mergeCell ref="B55:C55"/>
    <mergeCell ref="E55:H55"/>
    <mergeCell ref="B56:C56"/>
    <mergeCell ref="E56:H56"/>
    <mergeCell ref="B57:C57"/>
    <mergeCell ref="E57:H57"/>
    <mergeCell ref="C52:G52"/>
    <mergeCell ref="B33:C33"/>
    <mergeCell ref="E33:H33"/>
    <mergeCell ref="B34:C34"/>
    <mergeCell ref="E34:H34"/>
    <mergeCell ref="F39:G39"/>
    <mergeCell ref="C45:G45"/>
    <mergeCell ref="C46:G46"/>
    <mergeCell ref="C47:G47"/>
    <mergeCell ref="C48:G48"/>
    <mergeCell ref="C50:G50"/>
    <mergeCell ref="C51:G51"/>
    <mergeCell ref="B28:C28"/>
    <mergeCell ref="E28:H28"/>
    <mergeCell ref="B29:C29"/>
    <mergeCell ref="E29:H29"/>
    <mergeCell ref="B32:C32"/>
    <mergeCell ref="E32:H32"/>
    <mergeCell ref="B23:C23"/>
    <mergeCell ref="E23:H23"/>
    <mergeCell ref="B26:C26"/>
    <mergeCell ref="E26:H26"/>
    <mergeCell ref="B27:C27"/>
    <mergeCell ref="E27:H27"/>
    <mergeCell ref="B22:C22"/>
    <mergeCell ref="E22:H22"/>
    <mergeCell ref="C10:G10"/>
    <mergeCell ref="C11:G11"/>
    <mergeCell ref="C12:G12"/>
    <mergeCell ref="C13:G13"/>
    <mergeCell ref="C15:G15"/>
    <mergeCell ref="C16:G16"/>
    <mergeCell ref="C17:G17"/>
    <mergeCell ref="B20:C20"/>
    <mergeCell ref="E20:H20"/>
    <mergeCell ref="B21:C21"/>
    <mergeCell ref="E21:H21"/>
  </mergeCells>
  <printOptions horizontalCentered="1"/>
  <pageMargins left="0.5" right="0.5" top="1" bottom="0.75" header="0.5" footer="0.25"/>
  <pageSetup scale="92" fitToHeight="2" orientation="portrait" r:id="rId1"/>
  <rowBreaks count="1" manualBreakCount="1">
    <brk id="4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DDDF5-BF7C-4087-B7A0-2D39133C6173}">
  <sheetPr>
    <pageSetUpPr fitToPage="1"/>
  </sheetPr>
  <dimension ref="A1:G24"/>
  <sheetViews>
    <sheetView zoomScaleNormal="100" workbookViewId="0"/>
  </sheetViews>
  <sheetFormatPr defaultColWidth="9.6640625" defaultRowHeight="15" x14ac:dyDescent="0.2"/>
  <cols>
    <col min="1" max="1" width="36.88671875" style="138" customWidth="1"/>
    <col min="2" max="6" width="13.44140625" style="138" customWidth="1"/>
    <col min="7" max="16384" width="9.6640625" style="138"/>
  </cols>
  <sheetData>
    <row r="1" spans="1:6" ht="15" customHeight="1" x14ac:dyDescent="0.25">
      <c r="A1" s="1" t="s">
        <v>722</v>
      </c>
      <c r="B1" s="137"/>
      <c r="C1" s="137"/>
      <c r="D1" s="137"/>
      <c r="E1" s="137"/>
      <c r="F1" s="137"/>
    </row>
    <row r="2" spans="1:6" s="143" customFormat="1" ht="13.15" customHeight="1" x14ac:dyDescent="0.2">
      <c r="A2" s="4" t="s">
        <v>93</v>
      </c>
    </row>
    <row r="3" spans="1:6" s="143" customFormat="1" ht="13.15" customHeight="1" x14ac:dyDescent="0.2">
      <c r="A3" s="4" t="s">
        <v>959</v>
      </c>
      <c r="C3" s="140" t="s">
        <v>155</v>
      </c>
      <c r="D3" s="141"/>
      <c r="E3" s="141"/>
      <c r="F3" s="142"/>
    </row>
    <row r="4" spans="1:6" s="143" customFormat="1" ht="13.15" customHeight="1" x14ac:dyDescent="0.2">
      <c r="C4" s="70">
        <f>+'Sch A'!$A$7</f>
        <v>0</v>
      </c>
      <c r="D4" s="71"/>
      <c r="E4" s="71"/>
      <c r="F4" s="72"/>
    </row>
    <row r="5" spans="1:6" s="143" customFormat="1" ht="13.15" customHeight="1" x14ac:dyDescent="0.2">
      <c r="C5" s="73" t="s">
        <v>2</v>
      </c>
      <c r="D5" s="4"/>
      <c r="E5" s="4"/>
      <c r="F5" s="74"/>
    </row>
    <row r="6" spans="1:6" s="143" customFormat="1" ht="13.15" customHeight="1" x14ac:dyDescent="0.2">
      <c r="C6" s="75" t="s">
        <v>3</v>
      </c>
      <c r="D6" s="76">
        <f>+'Sch A'!$E$13</f>
        <v>0</v>
      </c>
      <c r="E6" s="75" t="s">
        <v>4</v>
      </c>
      <c r="F6" s="76">
        <f>+'Sch A'!$H$13</f>
        <v>0</v>
      </c>
    </row>
    <row r="7" spans="1:6" ht="13.15" customHeight="1" x14ac:dyDescent="0.25">
      <c r="A7" s="484"/>
      <c r="B7" s="705"/>
      <c r="C7" s="705"/>
      <c r="D7" s="705"/>
    </row>
    <row r="8" spans="1:6" s="492" customFormat="1" ht="25.5" x14ac:dyDescent="0.2">
      <c r="A8" s="704" t="s">
        <v>652</v>
      </c>
      <c r="B8" s="490" t="s">
        <v>831</v>
      </c>
      <c r="C8" s="490" t="s">
        <v>723</v>
      </c>
      <c r="D8" s="490" t="s">
        <v>830</v>
      </c>
      <c r="E8" s="703" t="s">
        <v>829</v>
      </c>
      <c r="F8" s="702" t="s">
        <v>84</v>
      </c>
    </row>
    <row r="9" spans="1:6" s="492" customFormat="1" ht="18" customHeight="1" x14ac:dyDescent="0.2">
      <c r="A9" s="701" t="s">
        <v>828</v>
      </c>
      <c r="B9" s="695"/>
      <c r="C9" s="694"/>
      <c r="D9" s="694"/>
      <c r="E9" s="694"/>
      <c r="F9" s="693"/>
    </row>
    <row r="10" spans="1:6" s="492" customFormat="1" ht="18" customHeight="1" x14ac:dyDescent="0.2">
      <c r="A10" s="692" t="s">
        <v>826</v>
      </c>
      <c r="B10" s="700"/>
      <c r="C10" s="700"/>
      <c r="D10" s="700"/>
      <c r="E10" s="685"/>
      <c r="F10" s="699">
        <f>SUM(B10:E10)</f>
        <v>0</v>
      </c>
    </row>
    <row r="11" spans="1:6" s="492" customFormat="1" ht="18" customHeight="1" x14ac:dyDescent="0.2">
      <c r="A11" s="689" t="s">
        <v>724</v>
      </c>
      <c r="B11" s="688"/>
      <c r="C11" s="688"/>
      <c r="D11" s="688"/>
      <c r="E11" s="685"/>
      <c r="F11" s="684">
        <f>SUM(B11:E11)</f>
        <v>0</v>
      </c>
    </row>
    <row r="12" spans="1:6" s="492" customFormat="1" ht="18" customHeight="1" x14ac:dyDescent="0.2">
      <c r="A12" s="698" t="s">
        <v>725</v>
      </c>
      <c r="B12" s="686"/>
      <c r="C12" s="686"/>
      <c r="D12" s="686"/>
      <c r="E12" s="685"/>
      <c r="F12" s="684">
        <f>SUM(B12:E12)</f>
        <v>0</v>
      </c>
    </row>
    <row r="13" spans="1:6" s="492" customFormat="1" ht="18" customHeight="1" x14ac:dyDescent="0.2">
      <c r="A13" s="683" t="s">
        <v>726</v>
      </c>
      <c r="B13" s="697">
        <f>SUM(B10:B12)</f>
        <v>0</v>
      </c>
      <c r="C13" s="697">
        <f>SUM(C10:C12)</f>
        <v>0</v>
      </c>
      <c r="D13" s="697">
        <f>SUM(D10:D12)</f>
        <v>0</v>
      </c>
      <c r="E13" s="697">
        <f>SUM(E10:E12)</f>
        <v>0</v>
      </c>
      <c r="F13" s="696">
        <f>SUM(F10:F12)</f>
        <v>0</v>
      </c>
    </row>
    <row r="14" spans="1:6" s="492" customFormat="1" ht="18" customHeight="1" x14ac:dyDescent="0.2">
      <c r="A14" s="493" t="s">
        <v>827</v>
      </c>
      <c r="B14" s="695"/>
      <c r="C14" s="694"/>
      <c r="D14" s="694"/>
      <c r="E14" s="694"/>
      <c r="F14" s="693"/>
    </row>
    <row r="15" spans="1:6" s="492" customFormat="1" ht="18" customHeight="1" x14ac:dyDescent="0.2">
      <c r="A15" s="692" t="s">
        <v>826</v>
      </c>
      <c r="B15" s="691"/>
      <c r="C15" s="691"/>
      <c r="D15" s="691"/>
      <c r="E15" s="685"/>
      <c r="F15" s="690">
        <f>SUM(B15:E15)</f>
        <v>0</v>
      </c>
    </row>
    <row r="16" spans="1:6" s="492" customFormat="1" ht="18" customHeight="1" x14ac:dyDescent="0.2">
      <c r="A16" s="689" t="s">
        <v>825</v>
      </c>
      <c r="B16" s="688"/>
      <c r="C16" s="688"/>
      <c r="D16" s="688"/>
      <c r="E16" s="685"/>
      <c r="F16" s="684">
        <f>SUM(B16:E16)</f>
        <v>0</v>
      </c>
    </row>
    <row r="17" spans="1:7" s="492" customFormat="1" ht="30" x14ac:dyDescent="0.2">
      <c r="A17" s="687" t="s">
        <v>824</v>
      </c>
      <c r="B17" s="686"/>
      <c r="C17" s="686"/>
      <c r="D17" s="686"/>
      <c r="E17" s="685"/>
      <c r="F17" s="684">
        <f>SUM(B17:E17)</f>
        <v>0</v>
      </c>
    </row>
    <row r="18" spans="1:7" s="492" customFormat="1" ht="18" customHeight="1" thickBot="1" x14ac:dyDescent="0.25">
      <c r="A18" s="683" t="s">
        <v>726</v>
      </c>
      <c r="B18" s="682">
        <f>SUM(B15:B17)</f>
        <v>0</v>
      </c>
      <c r="C18" s="682">
        <f>SUM(C15:C17)</f>
        <v>0</v>
      </c>
      <c r="D18" s="682">
        <f>SUM(D15:D17)</f>
        <v>0</v>
      </c>
      <c r="E18" s="682">
        <f>SUM(E15:E17)</f>
        <v>0</v>
      </c>
      <c r="F18" s="681">
        <f>SUM(F15:F17)</f>
        <v>0</v>
      </c>
    </row>
    <row r="19" spans="1:7" s="407" customFormat="1" ht="12.75" thickTop="1" x14ac:dyDescent="0.2">
      <c r="A19" s="495" t="s">
        <v>728</v>
      </c>
      <c r="B19" s="680"/>
      <c r="C19" s="680"/>
      <c r="D19" s="680"/>
      <c r="E19" s="494"/>
      <c r="F19" s="494" t="s">
        <v>727</v>
      </c>
    </row>
    <row r="20" spans="1:7" s="407" customFormat="1" ht="12" x14ac:dyDescent="0.2">
      <c r="A20" s="680"/>
      <c r="B20" s="680"/>
      <c r="C20" s="680"/>
      <c r="D20" s="680"/>
      <c r="E20" s="679"/>
      <c r="F20" s="679"/>
    </row>
    <row r="21" spans="1:7" ht="15.75" x14ac:dyDescent="0.25">
      <c r="A21" s="491" t="s">
        <v>729</v>
      </c>
      <c r="B21" s="648"/>
      <c r="C21" s="678"/>
      <c r="D21" s="677"/>
      <c r="E21" s="429"/>
      <c r="F21" s="676"/>
    </row>
    <row r="22" spans="1:7" ht="11.45" customHeight="1" x14ac:dyDescent="0.25">
      <c r="A22" s="196"/>
      <c r="B22" s="196"/>
      <c r="C22" s="196"/>
      <c r="D22" s="196"/>
      <c r="E22" s="496"/>
      <c r="F22" s="492"/>
    </row>
    <row r="23" spans="1:7" ht="15" customHeight="1" x14ac:dyDescent="0.2">
      <c r="A23" s="495"/>
      <c r="E23" s="716" t="s">
        <v>833</v>
      </c>
      <c r="F23" s="717">
        <f>'Sch C-4'!C45</f>
        <v>0</v>
      </c>
    </row>
    <row r="24" spans="1:7" x14ac:dyDescent="0.2">
      <c r="E24" s="716" t="s">
        <v>166</v>
      </c>
      <c r="F24" s="717">
        <f>+F23-F16</f>
        <v>0</v>
      </c>
      <c r="G24" s="674" t="str">
        <f>IF(F24=0,"OK","S/B Zero unless D-1/D-2 Adjust and Reclass")</f>
        <v>OK</v>
      </c>
    </row>
  </sheetData>
  <sheetProtection algorithmName="SHA-512" hashValue="HagQyynpS/RNmEwHHfG8SykvBI0k6un2ScnpFXcy3DtEcsfwHnGAvE3UbnHnp3zFadxGQ6qd0FT/2aB/9IHkGw==" saltValue="v9VMoh3RKojizn2FkU/7YQ==" spinCount="100000" sheet="1" objects="1" scenarios="1"/>
  <printOptions horizontalCentered="1"/>
  <pageMargins left="0.5" right="0.5" top="1" bottom="0.75" header="0.5" footer="0.25"/>
  <pageSetup scale="90" orientation="portrait" r:id="rId1"/>
  <headerFooter>
    <oddFooter>&amp;CPROVIDE A COPY OF THE DETAILED DEPRECIATION SCHEDULES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27FB8-9661-4F07-8085-5BED75D57D2A}">
  <sheetPr>
    <pageSetUpPr fitToPage="1"/>
  </sheetPr>
  <dimension ref="A1:H23"/>
  <sheetViews>
    <sheetView zoomScaleNormal="100" workbookViewId="0"/>
  </sheetViews>
  <sheetFormatPr defaultColWidth="8.77734375" defaultRowHeight="15" x14ac:dyDescent="0.2"/>
  <cols>
    <col min="1" max="2" width="20.21875" style="138" customWidth="1"/>
    <col min="3" max="6" width="13.44140625" style="138" customWidth="1"/>
    <col min="7" max="7" width="8.77734375" style="138"/>
    <col min="8" max="8" width="9.88671875" style="138" customWidth="1"/>
    <col min="9" max="16384" width="8.77734375" style="138"/>
  </cols>
  <sheetData>
    <row r="1" spans="1:8" ht="15" customHeight="1" x14ac:dyDescent="0.25">
      <c r="A1" s="1" t="s">
        <v>730</v>
      </c>
      <c r="B1" s="137"/>
      <c r="C1" s="137"/>
      <c r="D1" s="137"/>
      <c r="E1" s="137"/>
      <c r="F1" s="137"/>
    </row>
    <row r="2" spans="1:8" s="143" customFormat="1" ht="13.15" customHeight="1" x14ac:dyDescent="0.2">
      <c r="A2" s="4" t="s">
        <v>93</v>
      </c>
      <c r="B2" s="136"/>
    </row>
    <row r="3" spans="1:8" s="143" customFormat="1" ht="13.15" customHeight="1" x14ac:dyDescent="0.2">
      <c r="A3" s="4" t="s">
        <v>959</v>
      </c>
      <c r="B3" s="136"/>
      <c r="C3" s="140" t="s">
        <v>155</v>
      </c>
      <c r="D3" s="141"/>
      <c r="E3" s="141"/>
      <c r="F3" s="142"/>
    </row>
    <row r="4" spans="1:8" s="143" customFormat="1" ht="13.15" customHeight="1" x14ac:dyDescent="0.2">
      <c r="C4" s="70">
        <f>+'Sch A'!$A$7</f>
        <v>0</v>
      </c>
      <c r="D4" s="71"/>
      <c r="E4" s="71"/>
      <c r="F4" s="72"/>
    </row>
    <row r="5" spans="1:8" s="143" customFormat="1" ht="13.15" customHeight="1" x14ac:dyDescent="0.2">
      <c r="C5" s="73" t="s">
        <v>2</v>
      </c>
      <c r="D5" s="4"/>
      <c r="E5" s="4"/>
      <c r="F5" s="74"/>
    </row>
    <row r="6" spans="1:8" s="143" customFormat="1" ht="13.15" customHeight="1" x14ac:dyDescent="0.2">
      <c r="C6" s="75" t="s">
        <v>3</v>
      </c>
      <c r="D6" s="76">
        <f>+'Sch A'!$E$13</f>
        <v>0</v>
      </c>
      <c r="E6" s="75" t="s">
        <v>4</v>
      </c>
      <c r="F6" s="76">
        <f>+'Sch A'!$H$13</f>
        <v>0</v>
      </c>
    </row>
    <row r="7" spans="1:8" s="143" customFormat="1" ht="13.15" customHeight="1" x14ac:dyDescent="0.2"/>
    <row r="8" spans="1:8" x14ac:dyDescent="0.2">
      <c r="A8" s="715" t="s">
        <v>731</v>
      </c>
      <c r="B8" s="714" t="s">
        <v>732</v>
      </c>
      <c r="C8" s="713" t="s">
        <v>733</v>
      </c>
      <c r="D8" s="713" t="s">
        <v>726</v>
      </c>
      <c r="E8" s="713" t="s">
        <v>734</v>
      </c>
      <c r="F8" s="712" t="s">
        <v>735</v>
      </c>
      <c r="G8" s="705"/>
      <c r="H8" s="705"/>
    </row>
    <row r="9" spans="1:8" ht="15.75" x14ac:dyDescent="0.25">
      <c r="A9" s="711"/>
      <c r="B9" s="711"/>
      <c r="C9" s="281"/>
      <c r="D9" s="281"/>
      <c r="E9" s="498"/>
      <c r="F9" s="281"/>
      <c r="G9" s="484"/>
      <c r="H9" s="484"/>
    </row>
    <row r="10" spans="1:8" ht="15.75" x14ac:dyDescent="0.25">
      <c r="A10" s="711"/>
      <c r="B10" s="711"/>
      <c r="C10" s="281"/>
      <c r="D10" s="281"/>
      <c r="E10" s="498"/>
      <c r="F10" s="281"/>
      <c r="G10" s="484"/>
      <c r="H10" s="484"/>
    </row>
    <row r="11" spans="1:8" ht="15.75" x14ac:dyDescent="0.25">
      <c r="A11" s="711"/>
      <c r="B11" s="711"/>
      <c r="C11" s="281"/>
      <c r="D11" s="281"/>
      <c r="E11" s="498"/>
      <c r="F11" s="281"/>
      <c r="G11" s="484"/>
      <c r="H11" s="484"/>
    </row>
    <row r="12" spans="1:8" ht="15.75" x14ac:dyDescent="0.25">
      <c r="A12" s="711"/>
      <c r="B12" s="711"/>
      <c r="C12" s="281"/>
      <c r="D12" s="281"/>
      <c r="E12" s="498"/>
      <c r="F12" s="281"/>
      <c r="G12" s="484"/>
      <c r="H12" s="484"/>
    </row>
    <row r="13" spans="1:8" ht="15.75" x14ac:dyDescent="0.25">
      <c r="A13" s="711"/>
      <c r="B13" s="711"/>
      <c r="C13" s="281"/>
      <c r="D13" s="281"/>
      <c r="E13" s="498"/>
      <c r="F13" s="281"/>
      <c r="G13" s="484"/>
      <c r="H13" s="484"/>
    </row>
    <row r="14" spans="1:8" ht="15.75" x14ac:dyDescent="0.25">
      <c r="A14" s="711"/>
      <c r="B14" s="711"/>
      <c r="C14" s="281"/>
      <c r="D14" s="281"/>
      <c r="E14" s="498"/>
      <c r="F14" s="281"/>
      <c r="G14" s="484"/>
      <c r="H14" s="484"/>
    </row>
    <row r="15" spans="1:8" ht="15.75" x14ac:dyDescent="0.25">
      <c r="A15" s="711"/>
      <c r="B15" s="711"/>
      <c r="C15" s="281"/>
      <c r="D15" s="281"/>
      <c r="E15" s="498"/>
      <c r="F15" s="281"/>
      <c r="G15" s="484"/>
      <c r="H15" s="484"/>
    </row>
    <row r="16" spans="1:8" ht="15.75" x14ac:dyDescent="0.25">
      <c r="A16" s="711"/>
      <c r="B16" s="711"/>
      <c r="C16" s="281"/>
      <c r="D16" s="281"/>
      <c r="E16" s="498"/>
      <c r="F16" s="281"/>
      <c r="G16" s="484"/>
      <c r="H16" s="484"/>
    </row>
    <row r="17" spans="1:8" ht="15.75" x14ac:dyDescent="0.25">
      <c r="A17" s="711"/>
      <c r="B17" s="711"/>
      <c r="C17" s="281"/>
      <c r="D17" s="281"/>
      <c r="E17" s="498"/>
      <c r="F17" s="281"/>
      <c r="G17" s="484"/>
      <c r="H17" s="484"/>
    </row>
    <row r="18" spans="1:8" ht="15.75" x14ac:dyDescent="0.25">
      <c r="A18" s="711"/>
      <c r="B18" s="711"/>
      <c r="C18" s="281"/>
      <c r="D18" s="281"/>
      <c r="E18" s="498"/>
      <c r="F18" s="281"/>
      <c r="G18" s="484"/>
      <c r="H18" s="484"/>
    </row>
    <row r="19" spans="1:8" ht="18" customHeight="1" thickBot="1" x14ac:dyDescent="0.25">
      <c r="A19" s="710"/>
      <c r="B19" s="709" t="s">
        <v>130</v>
      </c>
      <c r="C19" s="708">
        <f>SUM(C9:C18)</f>
        <v>0</v>
      </c>
      <c r="D19" s="706">
        <f>SUM(D9:D18)</f>
        <v>0</v>
      </c>
      <c r="E19" s="707"/>
      <c r="F19" s="1124">
        <f>SUM(F9:F18)</f>
        <v>0</v>
      </c>
      <c r="G19" s="705"/>
    </row>
    <row r="20" spans="1:8" s="407" customFormat="1" ht="12.75" thickTop="1" x14ac:dyDescent="0.2">
      <c r="A20" s="680"/>
      <c r="B20" s="680"/>
      <c r="C20" s="680"/>
      <c r="D20" s="680"/>
      <c r="E20" s="494"/>
      <c r="F20" s="494" t="s">
        <v>727</v>
      </c>
    </row>
    <row r="21" spans="1:8" s="407" customFormat="1" ht="12" x14ac:dyDescent="0.2">
      <c r="A21" s="495" t="s">
        <v>736</v>
      </c>
    </row>
    <row r="22" spans="1:8" x14ac:dyDescent="0.2">
      <c r="E22" s="675" t="s">
        <v>832</v>
      </c>
      <c r="F22" s="559">
        <f>'Sch C-4'!C46</f>
        <v>0</v>
      </c>
    </row>
    <row r="23" spans="1:8" x14ac:dyDescent="0.2">
      <c r="E23" s="675" t="s">
        <v>166</v>
      </c>
      <c r="F23" s="559">
        <f>F22-F19</f>
        <v>0</v>
      </c>
    </row>
  </sheetData>
  <sheetProtection algorithmName="SHA-512" hashValue="HeHZRertu6XAPOaK0RzsoqAiaL1O90eK3H2S9d/sJDl7NN7isVygucV1SxVthaui2kY+gi5O2RqLosthlPP1Rg==" saltValue="2CNDBqSKWXmpNBk/9qOVGw==" spinCount="100000" sheet="1" objects="1" scenarios="1"/>
  <printOptions horizontalCentered="1"/>
  <pageMargins left="0.5" right="0.5" top="1" bottom="0.75" header="0.5" footer="0.5"/>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40F2A-2D25-4ED8-9CFB-213FC01C99DD}">
  <sheetPr>
    <pageSetUpPr fitToPage="1"/>
  </sheetPr>
  <dimension ref="A1:F116"/>
  <sheetViews>
    <sheetView tabSelected="1" zoomScaleNormal="100" workbookViewId="0"/>
  </sheetViews>
  <sheetFormatPr defaultColWidth="8.88671875" defaultRowHeight="15" x14ac:dyDescent="0.2"/>
  <cols>
    <col min="1" max="1" width="8.6640625" style="3" customWidth="1"/>
    <col min="2" max="2" width="36.6640625" style="3" customWidth="1"/>
    <col min="3" max="6" width="8.6640625" style="3" customWidth="1"/>
    <col min="7" max="16384" width="8.88671875" style="3"/>
  </cols>
  <sheetData>
    <row r="1" spans="1:6" ht="15.75" customHeight="1" x14ac:dyDescent="0.25">
      <c r="A1" s="1" t="s">
        <v>0</v>
      </c>
      <c r="B1" s="2"/>
      <c r="C1" s="2"/>
      <c r="D1" s="2"/>
      <c r="E1" s="2"/>
      <c r="F1" s="2"/>
    </row>
    <row r="2" spans="1:6" s="4" customFormat="1" ht="14.25" x14ac:dyDescent="0.2">
      <c r="A2" s="532" t="s">
        <v>956</v>
      </c>
      <c r="B2" s="5"/>
      <c r="C2" s="5"/>
      <c r="D2" s="5"/>
      <c r="E2" s="5"/>
      <c r="F2" s="5"/>
    </row>
    <row r="3" spans="1:6" s="4" customFormat="1" ht="12.75" x14ac:dyDescent="0.2">
      <c r="A3" s="4" t="s">
        <v>93</v>
      </c>
      <c r="C3" s="6" t="s">
        <v>1</v>
      </c>
      <c r="D3" s="7"/>
      <c r="E3" s="7"/>
      <c r="F3" s="8"/>
    </row>
    <row r="4" spans="1:6" x14ac:dyDescent="0.2">
      <c r="A4" s="4" t="s">
        <v>959</v>
      </c>
      <c r="C4" s="9">
        <f>+'Sch A'!$A$7</f>
        <v>0</v>
      </c>
      <c r="D4" s="10"/>
      <c r="E4" s="11"/>
      <c r="F4" s="12"/>
    </row>
    <row r="5" spans="1:6" x14ac:dyDescent="0.2">
      <c r="C5" s="13" t="s">
        <v>2</v>
      </c>
      <c r="D5" s="14"/>
      <c r="E5" s="14"/>
      <c r="F5" s="15"/>
    </row>
    <row r="6" spans="1:6" x14ac:dyDescent="0.2">
      <c r="C6" s="16" t="s">
        <v>3</v>
      </c>
      <c r="D6" s="17">
        <f>+'Sch A'!$E$13</f>
        <v>0</v>
      </c>
      <c r="E6" s="16" t="s">
        <v>4</v>
      </c>
      <c r="F6" s="17">
        <f>+'Sch A'!$H$13</f>
        <v>0</v>
      </c>
    </row>
    <row r="7" spans="1:6" x14ac:dyDescent="0.2">
      <c r="A7" s="18"/>
      <c r="D7" s="19"/>
      <c r="E7" s="19"/>
    </row>
    <row r="8" spans="1:6" s="4" customFormat="1" ht="12.75" x14ac:dyDescent="0.2">
      <c r="A8" s="1100"/>
      <c r="B8" s="386"/>
      <c r="C8" s="387"/>
      <c r="D8" s="388"/>
      <c r="E8" s="875" t="s">
        <v>957</v>
      </c>
      <c r="F8" s="874"/>
    </row>
    <row r="9" spans="1:6" s="4" customFormat="1" ht="25.5" x14ac:dyDescent="0.2">
      <c r="A9" s="1101" t="s">
        <v>958</v>
      </c>
      <c r="B9" s="1102" t="s">
        <v>652</v>
      </c>
      <c r="C9" s="1103"/>
      <c r="D9" s="1104"/>
      <c r="E9" s="417" t="s">
        <v>5</v>
      </c>
      <c r="F9" s="417" t="s">
        <v>6</v>
      </c>
    </row>
    <row r="10" spans="1:6" s="4" customFormat="1" ht="15" customHeight="1" x14ac:dyDescent="0.2">
      <c r="A10" s="3" t="s">
        <v>7</v>
      </c>
      <c r="B10" s="21" t="s">
        <v>8</v>
      </c>
      <c r="C10" s="22"/>
      <c r="D10" s="22"/>
      <c r="E10" s="23"/>
      <c r="F10" s="1105"/>
    </row>
    <row r="11" spans="1:6" ht="15" customHeight="1" x14ac:dyDescent="0.2">
      <c r="A11" s="24" t="s">
        <v>9</v>
      </c>
      <c r="B11" s="24" t="s">
        <v>10</v>
      </c>
      <c r="C11" s="25"/>
      <c r="D11" s="25"/>
      <c r="E11" s="23"/>
      <c r="F11" s="1105"/>
    </row>
    <row r="12" spans="1:6" ht="15" customHeight="1" x14ac:dyDescent="0.2">
      <c r="A12" s="24" t="s">
        <v>11</v>
      </c>
      <c r="B12" s="24" t="s">
        <v>12</v>
      </c>
      <c r="C12" s="25"/>
      <c r="D12" s="25"/>
      <c r="E12" s="23"/>
      <c r="F12" s="1105"/>
    </row>
    <row r="13" spans="1:6" ht="15" customHeight="1" x14ac:dyDescent="0.2">
      <c r="A13" s="24" t="s">
        <v>13</v>
      </c>
      <c r="B13" s="24" t="s">
        <v>14</v>
      </c>
      <c r="C13" s="25"/>
      <c r="D13" s="25"/>
      <c r="E13" s="23"/>
      <c r="F13" s="1105"/>
    </row>
    <row r="14" spans="1:6" ht="15" customHeight="1" x14ac:dyDescent="0.2">
      <c r="A14" s="24" t="s">
        <v>15</v>
      </c>
      <c r="B14" s="24" t="s">
        <v>16</v>
      </c>
      <c r="C14" s="25"/>
      <c r="D14" s="25"/>
      <c r="E14" s="23"/>
      <c r="F14" s="1105"/>
    </row>
    <row r="15" spans="1:6" ht="15" customHeight="1" x14ac:dyDescent="0.2">
      <c r="A15" s="24" t="s">
        <v>17</v>
      </c>
      <c r="B15" s="24" t="s">
        <v>18</v>
      </c>
      <c r="C15" s="25"/>
      <c r="D15" s="25"/>
      <c r="E15" s="23"/>
      <c r="F15" s="23"/>
    </row>
    <row r="16" spans="1:6" ht="15" customHeight="1" x14ac:dyDescent="0.2">
      <c r="A16" s="24" t="s">
        <v>19</v>
      </c>
      <c r="B16" s="24" t="s">
        <v>20</v>
      </c>
      <c r="C16" s="25"/>
      <c r="D16" s="25"/>
      <c r="E16" s="23"/>
      <c r="F16" s="1105"/>
    </row>
    <row r="17" spans="1:6" ht="15" customHeight="1" x14ac:dyDescent="0.2">
      <c r="A17" s="24" t="s">
        <v>21</v>
      </c>
      <c r="B17" s="24" t="s">
        <v>22</v>
      </c>
      <c r="C17" s="25"/>
      <c r="D17" s="25"/>
      <c r="E17" s="23"/>
      <c r="F17" s="1105"/>
    </row>
    <row r="18" spans="1:6" ht="15" customHeight="1" x14ac:dyDescent="0.2">
      <c r="A18" s="24" t="s">
        <v>23</v>
      </c>
      <c r="B18" s="24" t="s">
        <v>24</v>
      </c>
      <c r="C18" s="25"/>
      <c r="D18" s="25"/>
      <c r="E18" s="23"/>
      <c r="F18" s="23"/>
    </row>
    <row r="19" spans="1:6" ht="15" customHeight="1" x14ac:dyDescent="0.2">
      <c r="A19" s="24" t="s">
        <v>25</v>
      </c>
      <c r="B19" s="24" t="s">
        <v>26</v>
      </c>
      <c r="C19" s="25"/>
      <c r="D19" s="25"/>
      <c r="E19" s="23"/>
      <c r="F19" s="1105"/>
    </row>
    <row r="20" spans="1:6" ht="15" customHeight="1" x14ac:dyDescent="0.2">
      <c r="A20" s="24" t="s">
        <v>27</v>
      </c>
      <c r="B20" s="24" t="s">
        <v>28</v>
      </c>
      <c r="C20" s="25"/>
      <c r="D20" s="25"/>
      <c r="E20" s="23"/>
      <c r="F20" s="1105"/>
    </row>
    <row r="21" spans="1:6" ht="15" customHeight="1" x14ac:dyDescent="0.2">
      <c r="A21" s="24" t="s">
        <v>29</v>
      </c>
      <c r="B21" s="24" t="s">
        <v>30</v>
      </c>
      <c r="C21" s="25"/>
      <c r="D21" s="25"/>
      <c r="E21" s="23"/>
      <c r="F21" s="1105"/>
    </row>
    <row r="22" spans="1:6" ht="15" customHeight="1" x14ac:dyDescent="0.2">
      <c r="A22" s="24" t="s">
        <v>31</v>
      </c>
      <c r="B22" s="24" t="s">
        <v>32</v>
      </c>
      <c r="C22" s="25"/>
      <c r="D22" s="25"/>
      <c r="E22" s="23"/>
      <c r="F22" s="23"/>
    </row>
    <row r="23" spans="1:6" ht="15" customHeight="1" x14ac:dyDescent="0.2">
      <c r="A23" s="24" t="s">
        <v>33</v>
      </c>
      <c r="B23" s="24" t="s">
        <v>34</v>
      </c>
      <c r="C23" s="25"/>
      <c r="D23" s="25"/>
      <c r="E23" s="23"/>
      <c r="F23" s="23"/>
    </row>
    <row r="24" spans="1:6" ht="15" customHeight="1" x14ac:dyDescent="0.2">
      <c r="A24" s="26" t="s">
        <v>35</v>
      </c>
      <c r="B24" s="26" t="s">
        <v>36</v>
      </c>
      <c r="C24" s="25"/>
      <c r="D24" s="25"/>
      <c r="E24" s="23"/>
      <c r="F24" s="23"/>
    </row>
    <row r="25" spans="1:6" ht="15" customHeight="1" x14ac:dyDescent="0.2">
      <c r="A25" s="26" t="s">
        <v>37</v>
      </c>
      <c r="B25" s="26" t="s">
        <v>38</v>
      </c>
      <c r="C25" s="25"/>
      <c r="D25" s="25"/>
      <c r="E25" s="23"/>
      <c r="F25" s="1105"/>
    </row>
    <row r="26" spans="1:6" ht="15" customHeight="1" x14ac:dyDescent="0.2">
      <c r="A26" s="24" t="s">
        <v>39</v>
      </c>
      <c r="B26" s="24" t="s">
        <v>40</v>
      </c>
      <c r="C26" s="25"/>
      <c r="D26" s="25"/>
      <c r="E26" s="23"/>
      <c r="F26" s="1105"/>
    </row>
    <row r="27" spans="1:6" ht="15" customHeight="1" x14ac:dyDescent="0.2">
      <c r="A27" s="24" t="s">
        <v>41</v>
      </c>
      <c r="B27" s="24" t="s">
        <v>42</v>
      </c>
      <c r="C27" s="25"/>
      <c r="D27" s="25"/>
      <c r="E27" s="23"/>
      <c r="F27" s="1105"/>
    </row>
    <row r="28" spans="1:6" ht="15" customHeight="1" x14ac:dyDescent="0.2">
      <c r="A28" s="24" t="s">
        <v>43</v>
      </c>
      <c r="B28" s="24" t="s">
        <v>44</v>
      </c>
      <c r="C28" s="25"/>
      <c r="D28" s="27"/>
      <c r="E28" s="23"/>
      <c r="F28" s="1105"/>
    </row>
    <row r="29" spans="1:6" ht="15" customHeight="1" x14ac:dyDescent="0.2">
      <c r="A29" s="24" t="s">
        <v>45</v>
      </c>
      <c r="B29" s="24" t="s">
        <v>46</v>
      </c>
      <c r="C29" s="25"/>
      <c r="D29" s="27"/>
      <c r="E29" s="23"/>
      <c r="F29" s="1105"/>
    </row>
    <row r="30" spans="1:6" ht="15" customHeight="1" x14ac:dyDescent="0.2">
      <c r="A30" s="24" t="s">
        <v>47</v>
      </c>
      <c r="B30" s="24" t="s">
        <v>48</v>
      </c>
      <c r="C30" s="25"/>
      <c r="D30" s="25"/>
      <c r="E30" s="23"/>
      <c r="F30" s="23"/>
    </row>
    <row r="31" spans="1:6" ht="15" customHeight="1" x14ac:dyDescent="0.2">
      <c r="A31" s="24" t="s">
        <v>49</v>
      </c>
      <c r="B31" s="24" t="s">
        <v>50</v>
      </c>
      <c r="C31" s="25"/>
      <c r="D31" s="25"/>
      <c r="E31" s="23"/>
      <c r="F31" s="23"/>
    </row>
    <row r="32" spans="1:6" ht="15" customHeight="1" x14ac:dyDescent="0.2">
      <c r="A32" s="24" t="s">
        <v>51</v>
      </c>
      <c r="B32" s="24" t="s">
        <v>52</v>
      </c>
      <c r="C32" s="25"/>
      <c r="D32" s="25"/>
      <c r="E32" s="23"/>
      <c r="F32" s="23"/>
    </row>
    <row r="33" spans="1:6" ht="15" customHeight="1" x14ac:dyDescent="0.2">
      <c r="A33" s="24" t="s">
        <v>53</v>
      </c>
      <c r="B33" s="24" t="s">
        <v>54</v>
      </c>
      <c r="C33" s="25"/>
      <c r="D33" s="25"/>
      <c r="E33" s="23"/>
      <c r="F33" s="23"/>
    </row>
    <row r="34" spans="1:6" ht="15" customHeight="1" x14ac:dyDescent="0.2">
      <c r="A34" s="24" t="s">
        <v>55</v>
      </c>
      <c r="B34" s="24" t="s">
        <v>56</v>
      </c>
      <c r="C34" s="25"/>
      <c r="D34" s="25"/>
      <c r="E34" s="23"/>
      <c r="F34" s="1105"/>
    </row>
    <row r="35" spans="1:6" ht="15" customHeight="1" x14ac:dyDescent="0.2">
      <c r="A35" s="24" t="s">
        <v>57</v>
      </c>
      <c r="B35" s="24" t="s">
        <v>58</v>
      </c>
      <c r="C35" s="25"/>
      <c r="D35" s="25"/>
      <c r="E35" s="23"/>
      <c r="F35" s="1105"/>
    </row>
    <row r="36" spans="1:6" ht="15" customHeight="1" x14ac:dyDescent="0.2">
      <c r="A36" s="24" t="s">
        <v>59</v>
      </c>
      <c r="B36" s="24" t="s">
        <v>60</v>
      </c>
      <c r="C36" s="25"/>
      <c r="D36" s="25"/>
      <c r="E36" s="23"/>
      <c r="F36" s="1105"/>
    </row>
    <row r="37" spans="1:6" ht="15" customHeight="1" x14ac:dyDescent="0.2">
      <c r="A37" s="24" t="s">
        <v>61</v>
      </c>
      <c r="B37" s="24" t="s">
        <v>62</v>
      </c>
      <c r="C37" s="25"/>
      <c r="D37" s="25"/>
      <c r="E37" s="23"/>
      <c r="F37" s="23"/>
    </row>
    <row r="38" spans="1:6" ht="15" customHeight="1" x14ac:dyDescent="0.2">
      <c r="A38" s="24" t="s">
        <v>63</v>
      </c>
      <c r="B38" s="24" t="s">
        <v>64</v>
      </c>
      <c r="C38" s="25"/>
      <c r="D38" s="25"/>
      <c r="E38" s="23"/>
      <c r="F38" s="23"/>
    </row>
    <row r="39" spans="1:6" ht="15" customHeight="1" x14ac:dyDescent="0.2">
      <c r="A39" s="24" t="s">
        <v>65</v>
      </c>
      <c r="B39" s="24" t="s">
        <v>66</v>
      </c>
      <c r="C39" s="25"/>
      <c r="D39" s="25"/>
      <c r="E39" s="23"/>
      <c r="F39" s="1105"/>
    </row>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sheetData>
  <sheetProtection algorithmName="SHA-512" hashValue="YM6NW8HuufVmB3wfINeVi9dxLZ7cVWp10y1n1pntDfH10LyuoY4rp/fm8LJMdBgVfgJX1nGjEFyTQWW+JZPEDw==" saltValue="HvRI1DATBjy3LUId8KiK7g==" spinCount="100000" sheet="1" objects="1" scenarios="1"/>
  <pageMargins left="0.75" right="0.75" top="1" bottom="1" header="0.5" footer="0.25"/>
  <pageSetup scale="86" orientation="portrait" r:id="rId1"/>
  <headerFooter alignWithMargins="0">
    <oddFooter>&amp;CPLEASE RETURN THIS AND ALL OTHER SCHEDULES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515D9-8027-45B2-93F2-8DA039DF6B72}">
  <sheetPr>
    <pageSetUpPr fitToPage="1"/>
  </sheetPr>
  <dimension ref="A1:H39"/>
  <sheetViews>
    <sheetView zoomScaleNormal="100" workbookViewId="0"/>
  </sheetViews>
  <sheetFormatPr defaultColWidth="9.6640625" defaultRowHeight="15" x14ac:dyDescent="0.2"/>
  <cols>
    <col min="1" max="1" width="2.44140625" style="138" customWidth="1"/>
    <col min="2" max="2" width="3.44140625" style="138" customWidth="1"/>
    <col min="3" max="3" width="30.109375" style="138" customWidth="1"/>
    <col min="4" max="4" width="10.33203125" style="138" customWidth="1"/>
    <col min="5" max="8" width="11.33203125" style="138" customWidth="1"/>
    <col min="9" max="16384" width="9.6640625" style="138"/>
  </cols>
  <sheetData>
    <row r="1" spans="1:8" ht="15" customHeight="1" x14ac:dyDescent="0.25">
      <c r="A1" s="1" t="s">
        <v>737</v>
      </c>
      <c r="B1" s="137"/>
      <c r="D1" s="137"/>
      <c r="E1" s="137"/>
      <c r="F1" s="137"/>
      <c r="G1" s="137"/>
      <c r="H1" s="137"/>
    </row>
    <row r="2" spans="1:8" s="143" customFormat="1" ht="15" customHeight="1" x14ac:dyDescent="0.25">
      <c r="A2" s="1" t="s">
        <v>738</v>
      </c>
      <c r="B2" s="137"/>
      <c r="D2" s="136"/>
    </row>
    <row r="3" spans="1:8" s="143" customFormat="1" ht="13.15" customHeight="1" x14ac:dyDescent="0.2">
      <c r="A3" s="4" t="s">
        <v>93</v>
      </c>
      <c r="D3" s="136"/>
      <c r="E3" s="140" t="s">
        <v>155</v>
      </c>
      <c r="F3" s="141"/>
      <c r="G3" s="141"/>
      <c r="H3" s="142"/>
    </row>
    <row r="4" spans="1:8" s="143" customFormat="1" ht="13.15" customHeight="1" x14ac:dyDescent="0.2">
      <c r="A4" s="4" t="s">
        <v>959</v>
      </c>
      <c r="E4" s="70">
        <f>+'Sch A'!$A$7</f>
        <v>0</v>
      </c>
      <c r="F4" s="71"/>
      <c r="G4" s="71"/>
      <c r="H4" s="72"/>
    </row>
    <row r="5" spans="1:8" s="143" customFormat="1" ht="13.15" customHeight="1" x14ac:dyDescent="0.2">
      <c r="E5" s="73" t="s">
        <v>2</v>
      </c>
      <c r="F5" s="4"/>
      <c r="G5" s="4"/>
      <c r="H5" s="74"/>
    </row>
    <row r="6" spans="1:8" s="143" customFormat="1" ht="13.15" customHeight="1" x14ac:dyDescent="0.2">
      <c r="E6" s="75" t="s">
        <v>3</v>
      </c>
      <c r="F6" s="76">
        <f>+'Sch A'!$E$13</f>
        <v>0</v>
      </c>
      <c r="G6" s="75" t="s">
        <v>4</v>
      </c>
      <c r="H6" s="76">
        <f>+'Sch A'!$H$13</f>
        <v>0</v>
      </c>
    </row>
    <row r="7" spans="1:8" s="77" customFormat="1" ht="13.15" customHeight="1" x14ac:dyDescent="0.2"/>
    <row r="8" spans="1:8" s="33" customFormat="1" ht="18" customHeight="1" x14ac:dyDescent="0.2">
      <c r="A8" s="633" t="s">
        <v>816</v>
      </c>
      <c r="B8" s="634"/>
      <c r="C8" s="634"/>
      <c r="D8" s="635"/>
      <c r="E8" s="635"/>
      <c r="F8" s="635"/>
      <c r="G8" s="635"/>
      <c r="H8" s="636"/>
    </row>
    <row r="9" spans="1:8" s="33" customFormat="1" ht="18" customHeight="1" x14ac:dyDescent="0.2">
      <c r="A9" s="637"/>
      <c r="B9" s="638"/>
      <c r="C9" s="638"/>
      <c r="D9" s="638"/>
      <c r="E9" s="638"/>
      <c r="F9" s="639"/>
      <c r="G9" s="640" t="s">
        <v>423</v>
      </c>
      <c r="H9" s="641" t="s">
        <v>817</v>
      </c>
    </row>
    <row r="10" spans="1:8" s="77" customFormat="1" ht="18" customHeight="1" x14ac:dyDescent="0.2">
      <c r="A10" s="642" t="s">
        <v>101</v>
      </c>
      <c r="B10" s="346" t="s">
        <v>723</v>
      </c>
      <c r="C10" s="346"/>
      <c r="D10" s="346"/>
      <c r="E10" s="346"/>
      <c r="F10" s="346"/>
      <c r="G10" s="643"/>
      <c r="H10" s="644"/>
    </row>
    <row r="11" spans="1:8" s="77" customFormat="1" ht="18" customHeight="1" x14ac:dyDescent="0.2">
      <c r="A11" s="645"/>
      <c r="B11" s="646" t="s">
        <v>598</v>
      </c>
      <c r="C11" s="647" t="s">
        <v>739</v>
      </c>
      <c r="D11" s="648"/>
      <c r="E11" s="649"/>
      <c r="F11" s="650"/>
      <c r="G11" s="651"/>
      <c r="H11" s="652"/>
    </row>
    <row r="12" spans="1:8" s="77" customFormat="1" ht="18" customHeight="1" x14ac:dyDescent="0.2">
      <c r="A12" s="653"/>
      <c r="B12" s="646" t="s">
        <v>600</v>
      </c>
      <c r="C12" s="647" t="s">
        <v>740</v>
      </c>
      <c r="D12" s="648"/>
      <c r="E12" s="648"/>
      <c r="F12" s="650"/>
      <c r="G12" s="654"/>
      <c r="H12" s="655">
        <f>ROUND(G11*G12,0)</f>
        <v>0</v>
      </c>
    </row>
    <row r="13" spans="1:8" s="77" customFormat="1" ht="18" customHeight="1" x14ac:dyDescent="0.2">
      <c r="A13" s="642" t="s">
        <v>103</v>
      </c>
      <c r="B13" s="346" t="s">
        <v>741</v>
      </c>
      <c r="C13" s="346"/>
      <c r="D13" s="346"/>
      <c r="E13" s="346"/>
      <c r="F13" s="650"/>
      <c r="G13" s="643"/>
      <c r="H13" s="644"/>
    </row>
    <row r="14" spans="1:8" s="77" customFormat="1" ht="18" customHeight="1" x14ac:dyDescent="0.2">
      <c r="A14" s="633"/>
      <c r="B14" s="646" t="s">
        <v>598</v>
      </c>
      <c r="C14" s="647" t="s">
        <v>742</v>
      </c>
      <c r="D14" s="648"/>
      <c r="E14" s="648"/>
      <c r="F14" s="650"/>
      <c r="G14" s="652"/>
      <c r="H14" s="656"/>
    </row>
    <row r="15" spans="1:8" s="77" customFormat="1" ht="18" customHeight="1" x14ac:dyDescent="0.2">
      <c r="A15" s="633"/>
      <c r="B15" s="346"/>
      <c r="C15" s="346"/>
      <c r="D15" s="346"/>
      <c r="E15" s="346"/>
      <c r="F15" s="346"/>
      <c r="G15" s="649" t="s">
        <v>130</v>
      </c>
      <c r="H15" s="655">
        <f>SUM(H12:H14)</f>
        <v>0</v>
      </c>
    </row>
    <row r="16" spans="1:8" s="77" customFormat="1" x14ac:dyDescent="0.2">
      <c r="A16" s="657"/>
      <c r="B16" s="658"/>
      <c r="C16" s="658"/>
      <c r="D16" s="658"/>
      <c r="E16" s="658"/>
      <c r="F16" s="658"/>
      <c r="G16" s="658"/>
      <c r="H16" s="659"/>
    </row>
    <row r="17" spans="1:8" s="353" customFormat="1" ht="18" customHeight="1" x14ac:dyDescent="0.2">
      <c r="A17" s="660" t="s">
        <v>818</v>
      </c>
      <c r="B17" s="661"/>
      <c r="C17" s="661"/>
      <c r="D17" s="661"/>
      <c r="E17" s="661"/>
      <c r="F17" s="661"/>
      <c r="G17" s="661"/>
      <c r="H17" s="662"/>
    </row>
    <row r="18" spans="1:8" s="353" customFormat="1" ht="18" customHeight="1" x14ac:dyDescent="0.2">
      <c r="A18" s="663"/>
      <c r="B18" s="664"/>
      <c r="C18" s="665"/>
      <c r="D18" s="663"/>
      <c r="E18" s="665"/>
      <c r="F18" s="666"/>
      <c r="G18" s="667" t="s">
        <v>819</v>
      </c>
      <c r="H18" s="668"/>
    </row>
    <row r="19" spans="1:8" s="353" customFormat="1" ht="18" customHeight="1" x14ac:dyDescent="0.2">
      <c r="A19" s="669" t="s">
        <v>820</v>
      </c>
      <c r="B19" s="670"/>
      <c r="C19" s="671"/>
      <c r="D19" s="667" t="s">
        <v>821</v>
      </c>
      <c r="E19" s="668"/>
      <c r="F19" s="158" t="s">
        <v>734</v>
      </c>
      <c r="G19" s="500" t="s">
        <v>822</v>
      </c>
      <c r="H19" s="499" t="s">
        <v>823</v>
      </c>
    </row>
    <row r="20" spans="1:8" s="77" customFormat="1" ht="20.100000000000001" customHeight="1" x14ac:dyDescent="0.2">
      <c r="A20" s="1350"/>
      <c r="B20" s="1351"/>
      <c r="C20" s="1352"/>
      <c r="D20" s="1353"/>
      <c r="E20" s="1354"/>
      <c r="F20" s="672"/>
      <c r="G20" s="673"/>
      <c r="H20" s="673"/>
    </row>
    <row r="21" spans="1:8" s="77" customFormat="1" ht="20.100000000000001" customHeight="1" x14ac:dyDescent="0.2">
      <c r="A21" s="1350"/>
      <c r="B21" s="1351"/>
      <c r="C21" s="1352"/>
      <c r="D21" s="1353"/>
      <c r="E21" s="1354"/>
      <c r="F21" s="672"/>
      <c r="G21" s="673"/>
      <c r="H21" s="673"/>
    </row>
    <row r="22" spans="1:8" s="77" customFormat="1" ht="20.100000000000001" customHeight="1" x14ac:dyDescent="0.2">
      <c r="A22" s="1350"/>
      <c r="B22" s="1351"/>
      <c r="C22" s="1352"/>
      <c r="D22" s="1353"/>
      <c r="E22" s="1354"/>
      <c r="F22" s="672"/>
      <c r="G22" s="673"/>
      <c r="H22" s="673"/>
    </row>
    <row r="23" spans="1:8" s="77" customFormat="1" ht="20.100000000000001" customHeight="1" x14ac:dyDescent="0.2">
      <c r="A23" s="1350"/>
      <c r="B23" s="1351"/>
      <c r="C23" s="1352"/>
      <c r="D23" s="1353"/>
      <c r="E23" s="1354"/>
      <c r="F23" s="672"/>
      <c r="G23" s="673"/>
      <c r="H23" s="673"/>
    </row>
    <row r="24" spans="1:8" s="77" customFormat="1" ht="20.100000000000001" customHeight="1" x14ac:dyDescent="0.2">
      <c r="A24" s="1350"/>
      <c r="B24" s="1351"/>
      <c r="C24" s="1352"/>
      <c r="D24" s="1353"/>
      <c r="E24" s="1354"/>
      <c r="F24" s="672"/>
      <c r="G24" s="673"/>
      <c r="H24" s="673"/>
    </row>
    <row r="25" spans="1:8" s="77" customFormat="1" ht="20.100000000000001" customHeight="1" x14ac:dyDescent="0.2">
      <c r="A25" s="1350"/>
      <c r="B25" s="1351"/>
      <c r="C25" s="1352"/>
      <c r="D25" s="1353"/>
      <c r="E25" s="1354"/>
      <c r="F25" s="672"/>
      <c r="G25" s="673"/>
      <c r="H25" s="673"/>
    </row>
    <row r="26" spans="1:8" s="77" customFormat="1" ht="20.100000000000001" customHeight="1" x14ac:dyDescent="0.2">
      <c r="A26" s="1350"/>
      <c r="B26" s="1351"/>
      <c r="C26" s="1352"/>
      <c r="D26" s="1353"/>
      <c r="E26" s="1354"/>
      <c r="F26" s="672"/>
      <c r="G26" s="673"/>
      <c r="H26" s="673"/>
    </row>
    <row r="27" spans="1:8" s="77" customFormat="1" ht="20.100000000000001" customHeight="1" x14ac:dyDescent="0.2">
      <c r="A27" s="1350"/>
      <c r="B27" s="1351"/>
      <c r="C27" s="1352"/>
      <c r="D27" s="1353"/>
      <c r="E27" s="1354"/>
      <c r="F27" s="672"/>
      <c r="G27" s="673"/>
      <c r="H27" s="673"/>
    </row>
    <row r="28" spans="1:8" s="77" customFormat="1" ht="20.100000000000001" customHeight="1" x14ac:dyDescent="0.2">
      <c r="A28" s="1350"/>
      <c r="B28" s="1351"/>
      <c r="C28" s="1352"/>
      <c r="D28" s="1353"/>
      <c r="E28" s="1354"/>
      <c r="F28" s="672"/>
      <c r="G28" s="673"/>
      <c r="H28" s="673"/>
    </row>
    <row r="29" spans="1:8" s="77" customFormat="1" ht="20.100000000000001" customHeight="1" x14ac:dyDescent="0.2">
      <c r="A29" s="1350"/>
      <c r="B29" s="1351"/>
      <c r="C29" s="1352"/>
      <c r="D29" s="1353"/>
      <c r="E29" s="1354"/>
      <c r="F29" s="672"/>
      <c r="G29" s="673"/>
      <c r="H29" s="673"/>
    </row>
    <row r="30" spans="1:8" s="77" customFormat="1" ht="20.100000000000001" customHeight="1" x14ac:dyDescent="0.2">
      <c r="A30" s="1350"/>
      <c r="B30" s="1351"/>
      <c r="C30" s="1352"/>
      <c r="D30" s="1353"/>
      <c r="E30" s="1354"/>
      <c r="F30" s="672"/>
      <c r="G30" s="673"/>
      <c r="H30" s="673"/>
    </row>
    <row r="31" spans="1:8" s="77" customFormat="1" ht="20.100000000000001" customHeight="1" x14ac:dyDescent="0.2">
      <c r="A31" s="1350"/>
      <c r="B31" s="1351"/>
      <c r="C31" s="1352"/>
      <c r="D31" s="1353"/>
      <c r="E31" s="1354"/>
      <c r="F31" s="672"/>
      <c r="G31" s="673"/>
      <c r="H31" s="673"/>
    </row>
    <row r="32" spans="1:8" s="77" customFormat="1" ht="20.100000000000001" customHeight="1" x14ac:dyDescent="0.2">
      <c r="A32" s="1350"/>
      <c r="B32" s="1351"/>
      <c r="C32" s="1352"/>
      <c r="D32" s="1353"/>
      <c r="E32" s="1354"/>
      <c r="F32" s="672"/>
      <c r="G32" s="673"/>
      <c r="H32" s="673"/>
    </row>
    <row r="33" spans="1:8" s="77" customFormat="1" ht="20.100000000000001" customHeight="1" x14ac:dyDescent="0.2">
      <c r="A33" s="1350"/>
      <c r="B33" s="1351"/>
      <c r="C33" s="1352"/>
      <c r="D33" s="1353"/>
      <c r="E33" s="1354"/>
      <c r="F33" s="672"/>
      <c r="G33" s="673"/>
      <c r="H33" s="673"/>
    </row>
    <row r="34" spans="1:8" s="77" customFormat="1" ht="20.100000000000001" customHeight="1" x14ac:dyDescent="0.2">
      <c r="A34" s="1350"/>
      <c r="B34" s="1351"/>
      <c r="C34" s="1352"/>
      <c r="D34" s="1353"/>
      <c r="E34" s="1354"/>
      <c r="F34" s="672"/>
      <c r="G34" s="673"/>
      <c r="H34" s="673"/>
    </row>
    <row r="35" spans="1:8" s="77" customFormat="1" ht="20.100000000000001" customHeight="1" x14ac:dyDescent="0.2">
      <c r="A35" s="1350"/>
      <c r="B35" s="1351"/>
      <c r="C35" s="1352"/>
      <c r="D35" s="1353"/>
      <c r="E35" s="1354"/>
      <c r="F35" s="672"/>
      <c r="G35" s="673"/>
      <c r="H35" s="673"/>
    </row>
    <row r="36" spans="1:8" s="77" customFormat="1" ht="20.100000000000001" customHeight="1" x14ac:dyDescent="0.2">
      <c r="A36" s="1350"/>
      <c r="B36" s="1351"/>
      <c r="C36" s="1352"/>
      <c r="D36" s="1353"/>
      <c r="E36" s="1354"/>
      <c r="F36" s="672"/>
      <c r="G36" s="673"/>
      <c r="H36" s="673"/>
    </row>
    <row r="37" spans="1:8" s="77" customFormat="1" ht="20.100000000000001" customHeight="1" x14ac:dyDescent="0.2">
      <c r="A37" s="1350"/>
      <c r="B37" s="1351"/>
      <c r="C37" s="1352"/>
      <c r="D37" s="1353"/>
      <c r="E37" s="1354"/>
      <c r="F37" s="672"/>
      <c r="G37" s="673"/>
      <c r="H37" s="673"/>
    </row>
    <row r="38" spans="1:8" s="77" customFormat="1" ht="20.100000000000001" customHeight="1" x14ac:dyDescent="0.2">
      <c r="A38" s="1350"/>
      <c r="B38" s="1351"/>
      <c r="C38" s="1352"/>
      <c r="D38" s="1353"/>
      <c r="E38" s="1354"/>
      <c r="F38" s="672"/>
      <c r="G38" s="673"/>
      <c r="H38" s="673"/>
    </row>
    <row r="39" spans="1:8" s="77" customFormat="1" ht="20.100000000000001" customHeight="1" x14ac:dyDescent="0.2">
      <c r="A39" s="1350"/>
      <c r="B39" s="1351"/>
      <c r="C39" s="1352"/>
      <c r="D39" s="1353"/>
      <c r="E39" s="1354"/>
      <c r="F39" s="672"/>
      <c r="G39" s="673"/>
      <c r="H39" s="673"/>
    </row>
  </sheetData>
  <sheetProtection algorithmName="SHA-512" hashValue="ZCqnznepTd47nZ63V8rdJouC5TlutBTPA6beQTZrlEUDgjJPXFa7FFDKY5q3bI106YhsqrAc5BeaGkmaoay9CQ==" saltValue="VOFoF97U4OVYuvG6d2cN8w==" spinCount="100000" sheet="1" objects="1" scenarios="1"/>
  <mergeCells count="40">
    <mergeCell ref="A38:C38"/>
    <mergeCell ref="D38:E38"/>
    <mergeCell ref="A39:C39"/>
    <mergeCell ref="D39:E39"/>
    <mergeCell ref="A35:C35"/>
    <mergeCell ref="D35:E35"/>
    <mergeCell ref="A36:C36"/>
    <mergeCell ref="D36:E36"/>
    <mergeCell ref="A37:C37"/>
    <mergeCell ref="D37:E37"/>
    <mergeCell ref="A32:C32"/>
    <mergeCell ref="D32:E32"/>
    <mergeCell ref="A33:C33"/>
    <mergeCell ref="D33:E33"/>
    <mergeCell ref="A34:C34"/>
    <mergeCell ref="D34:E34"/>
    <mergeCell ref="A29:C29"/>
    <mergeCell ref="D29:E29"/>
    <mergeCell ref="A30:C30"/>
    <mergeCell ref="D30:E30"/>
    <mergeCell ref="A31:C31"/>
    <mergeCell ref="D31:E31"/>
    <mergeCell ref="A26:C26"/>
    <mergeCell ref="D26:E26"/>
    <mergeCell ref="A27:C27"/>
    <mergeCell ref="D27:E27"/>
    <mergeCell ref="A28:C28"/>
    <mergeCell ref="D28:E28"/>
    <mergeCell ref="A23:C23"/>
    <mergeCell ref="D23:E23"/>
    <mergeCell ref="A24:C24"/>
    <mergeCell ref="D24:E24"/>
    <mergeCell ref="A25:C25"/>
    <mergeCell ref="D25:E25"/>
    <mergeCell ref="A20:C20"/>
    <mergeCell ref="D20:E20"/>
    <mergeCell ref="A21:C21"/>
    <mergeCell ref="D21:E21"/>
    <mergeCell ref="A22:C22"/>
    <mergeCell ref="D22:E22"/>
  </mergeCells>
  <printOptions horizontalCentered="1"/>
  <pageMargins left="0.5" right="0.5" top="1" bottom="0.75" header="0.5" footer="0.5"/>
  <pageSetup scale="8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619B0-D774-4823-950D-688C643E966B}">
  <dimension ref="A1:F36"/>
  <sheetViews>
    <sheetView zoomScaleNormal="100" workbookViewId="0"/>
  </sheetViews>
  <sheetFormatPr defaultColWidth="9.77734375" defaultRowHeight="15" x14ac:dyDescent="0.2"/>
  <cols>
    <col min="1" max="1" width="34.109375" style="3" customWidth="1"/>
    <col min="2" max="6" width="10.77734375" style="3" customWidth="1"/>
    <col min="7" max="16384" width="9.77734375" style="3"/>
  </cols>
  <sheetData>
    <row r="1" spans="1:6" ht="15.75" customHeight="1" x14ac:dyDescent="0.25">
      <c r="A1" s="1" t="s">
        <v>743</v>
      </c>
      <c r="B1" s="2"/>
      <c r="C1" s="2"/>
      <c r="D1" s="2"/>
      <c r="E1" s="2"/>
      <c r="F1" s="2"/>
    </row>
    <row r="2" spans="1:6" x14ac:dyDescent="0.2">
      <c r="A2" s="4" t="s">
        <v>93</v>
      </c>
      <c r="B2" s="2"/>
    </row>
    <row r="3" spans="1:6" s="4" customFormat="1" ht="12.75" x14ac:dyDescent="0.2">
      <c r="A3" s="4" t="s">
        <v>959</v>
      </c>
      <c r="C3" s="67" t="s">
        <v>1</v>
      </c>
      <c r="D3" s="68"/>
      <c r="E3" s="68"/>
      <c r="F3" s="69"/>
    </row>
    <row r="4" spans="1:6" s="4" customFormat="1" ht="12.75" x14ac:dyDescent="0.2">
      <c r="C4" s="70">
        <f>+'Sch A'!$A$7</f>
        <v>0</v>
      </c>
      <c r="D4" s="71"/>
      <c r="E4" s="71"/>
      <c r="F4" s="72"/>
    </row>
    <row r="5" spans="1:6" s="4" customFormat="1" ht="12.75" x14ac:dyDescent="0.2">
      <c r="C5" s="73" t="s">
        <v>2</v>
      </c>
      <c r="F5" s="74"/>
    </row>
    <row r="6" spans="1:6" s="4" customFormat="1" ht="12.75" x14ac:dyDescent="0.2">
      <c r="C6" s="75" t="s">
        <v>3</v>
      </c>
      <c r="D6" s="76">
        <f>+'Sch A'!$E$13</f>
        <v>0</v>
      </c>
      <c r="E6" s="75" t="s">
        <v>4</v>
      </c>
      <c r="F6" s="76">
        <f>+'Sch A'!$H$13</f>
        <v>0</v>
      </c>
    </row>
    <row r="7" spans="1:6" x14ac:dyDescent="0.2">
      <c r="C7" s="92"/>
      <c r="D7" s="92"/>
      <c r="E7" s="92"/>
    </row>
    <row r="8" spans="1:6" ht="30" customHeight="1" x14ac:dyDescent="0.2">
      <c r="A8" s="1356" t="s">
        <v>744</v>
      </c>
      <c r="B8" s="1356"/>
      <c r="C8" s="1356"/>
      <c r="D8" s="1356"/>
      <c r="E8" s="1356"/>
      <c r="F8" s="1356"/>
    </row>
    <row r="9" spans="1:6" x14ac:dyDescent="0.2">
      <c r="C9" s="4"/>
      <c r="D9" s="502"/>
      <c r="E9" s="4"/>
      <c r="F9" s="502"/>
    </row>
    <row r="10" spans="1:6" s="138" customFormat="1" ht="30" customHeight="1" x14ac:dyDescent="0.2">
      <c r="A10" s="1357" t="s">
        <v>745</v>
      </c>
      <c r="B10" s="1358"/>
      <c r="C10" s="1358"/>
      <c r="D10" s="1359"/>
      <c r="E10" s="1360"/>
      <c r="F10" s="1361"/>
    </row>
    <row r="11" spans="1:6" x14ac:dyDescent="0.2">
      <c r="C11" s="92"/>
      <c r="D11" s="92"/>
      <c r="E11" s="92"/>
    </row>
    <row r="12" spans="1:6" s="138" customFormat="1" ht="30" customHeight="1" x14ac:dyDescent="0.2">
      <c r="A12" s="1357" t="s">
        <v>746</v>
      </c>
      <c r="B12" s="1358"/>
      <c r="C12" s="1358"/>
      <c r="D12" s="1359"/>
      <c r="E12" s="1360"/>
      <c r="F12" s="1361"/>
    </row>
    <row r="13" spans="1:6" x14ac:dyDescent="0.2">
      <c r="C13" s="92"/>
      <c r="D13" s="92"/>
      <c r="E13" s="92"/>
    </row>
    <row r="14" spans="1:6" s="138" customFormat="1" ht="30" customHeight="1" x14ac:dyDescent="0.2">
      <c r="A14" s="1357" t="s">
        <v>747</v>
      </c>
      <c r="B14" s="1358"/>
      <c r="C14" s="1358"/>
      <c r="D14" s="1362"/>
      <c r="E14" s="1363"/>
      <c r="F14" s="1364"/>
    </row>
    <row r="15" spans="1:6" x14ac:dyDescent="0.2">
      <c r="C15" s="92"/>
      <c r="D15" s="92"/>
      <c r="E15" s="92"/>
    </row>
    <row r="16" spans="1:6" s="268" customFormat="1" ht="49.9" customHeight="1" x14ac:dyDescent="0.2">
      <c r="A16" s="1355" t="s">
        <v>748</v>
      </c>
      <c r="B16" s="1355"/>
      <c r="C16" s="1355"/>
      <c r="D16" s="1355"/>
      <c r="E16" s="1355"/>
      <c r="F16" s="1355"/>
    </row>
    <row r="17" spans="1:6" x14ac:dyDescent="0.2">
      <c r="C17" s="92"/>
      <c r="D17" s="92"/>
      <c r="E17" s="92"/>
    </row>
    <row r="18" spans="1:6" ht="30" customHeight="1" x14ac:dyDescent="0.2">
      <c r="A18" s="1356" t="s">
        <v>749</v>
      </c>
      <c r="B18" s="1356"/>
      <c r="C18" s="1356"/>
      <c r="D18" s="1356"/>
      <c r="E18" s="1356"/>
      <c r="F18" s="1356"/>
    </row>
    <row r="20" spans="1:6" s="4" customFormat="1" ht="51" x14ac:dyDescent="0.2">
      <c r="A20" s="99" t="s">
        <v>750</v>
      </c>
      <c r="B20" s="503"/>
      <c r="C20" s="20" t="s">
        <v>751</v>
      </c>
      <c r="D20" s="20" t="s">
        <v>752</v>
      </c>
    </row>
    <row r="21" spans="1:6" ht="20.25" customHeight="1" x14ac:dyDescent="0.2">
      <c r="A21" s="99" t="s">
        <v>30</v>
      </c>
      <c r="B21" s="436"/>
      <c r="C21" s="504"/>
      <c r="D21" s="505"/>
      <c r="E21"/>
    </row>
    <row r="22" spans="1:6" ht="20.25" customHeight="1" x14ac:dyDescent="0.2">
      <c r="A22" s="99" t="s">
        <v>28</v>
      </c>
      <c r="B22" s="436"/>
      <c r="C22" s="504"/>
      <c r="D22" s="505"/>
      <c r="E22"/>
    </row>
    <row r="23" spans="1:6" ht="20.25" customHeight="1" x14ac:dyDescent="0.2">
      <c r="A23" s="99" t="s">
        <v>189</v>
      </c>
      <c r="B23" s="436"/>
      <c r="C23" s="504"/>
      <c r="D23" s="505"/>
      <c r="E23"/>
    </row>
    <row r="24" spans="1:6" ht="20.25" customHeight="1" x14ac:dyDescent="0.2">
      <c r="A24" s="99" t="s">
        <v>222</v>
      </c>
      <c r="B24" s="436"/>
      <c r="C24" s="504"/>
      <c r="D24" s="505"/>
      <c r="E24"/>
    </row>
    <row r="25" spans="1:6" ht="20.25" customHeight="1" x14ac:dyDescent="0.2">
      <c r="A25" s="99" t="s">
        <v>753</v>
      </c>
      <c r="B25" s="436"/>
      <c r="C25" s="504"/>
      <c r="D25" s="505"/>
      <c r="E25"/>
    </row>
    <row r="26" spans="1:6" ht="20.25" customHeight="1" x14ac:dyDescent="0.2">
      <c r="A26" s="104" t="s">
        <v>754</v>
      </c>
      <c r="B26" s="436"/>
      <c r="C26" s="504"/>
      <c r="D26" s="505"/>
      <c r="E26"/>
    </row>
    <row r="27" spans="1:6" ht="20.25" customHeight="1" x14ac:dyDescent="0.2">
      <c r="A27" s="104" t="s">
        <v>755</v>
      </c>
      <c r="B27" s="436"/>
      <c r="C27" s="504"/>
      <c r="D27" s="505"/>
      <c r="E27"/>
    </row>
    <row r="28" spans="1:6" ht="20.25" customHeight="1" x14ac:dyDescent="0.2">
      <c r="A28" s="104" t="s">
        <v>756</v>
      </c>
      <c r="B28" s="436"/>
      <c r="C28" s="504"/>
      <c r="D28" s="505"/>
      <c r="E28"/>
    </row>
    <row r="29" spans="1:6" ht="20.25" customHeight="1" x14ac:dyDescent="0.2">
      <c r="A29" s="104" t="s">
        <v>757</v>
      </c>
      <c r="B29" s="436"/>
      <c r="C29" s="504"/>
      <c r="D29" s="505"/>
      <c r="E29"/>
    </row>
    <row r="30" spans="1:6" ht="20.25" customHeight="1" x14ac:dyDescent="0.2">
      <c r="A30" s="104" t="s">
        <v>758</v>
      </c>
      <c r="B30" s="436"/>
      <c r="C30" s="504"/>
      <c r="D30" s="505"/>
      <c r="E30"/>
    </row>
    <row r="31" spans="1:6" ht="20.25" customHeight="1" x14ac:dyDescent="0.2">
      <c r="A31" s="104" t="s">
        <v>759</v>
      </c>
      <c r="B31" s="436"/>
      <c r="C31" s="504"/>
      <c r="D31" s="505"/>
      <c r="E31"/>
    </row>
    <row r="32" spans="1:6" ht="20.25" customHeight="1" x14ac:dyDescent="0.2">
      <c r="A32" s="104" t="s">
        <v>760</v>
      </c>
      <c r="B32" s="436"/>
      <c r="C32" s="506">
        <f>SUM(C21:C31)</f>
        <v>0</v>
      </c>
      <c r="D32" s="507">
        <f>SUM(D21:D31)</f>
        <v>0</v>
      </c>
      <c r="E32"/>
    </row>
    <row r="33" spans="1:6" ht="20.25" customHeight="1" x14ac:dyDescent="0.2">
      <c r="A33" s="104" t="s">
        <v>761</v>
      </c>
      <c r="B33" s="436"/>
      <c r="C33" s="508"/>
      <c r="D33" s="509"/>
    </row>
    <row r="34" spans="1:6" ht="20.25" customHeight="1" thickBot="1" x14ac:dyDescent="0.25">
      <c r="A34" s="510" t="s">
        <v>762</v>
      </c>
      <c r="B34" s="511"/>
      <c r="C34" s="512" t="e">
        <f>ROUND(C32/C33,4)</f>
        <v>#DIV/0!</v>
      </c>
      <c r="D34" s="513"/>
    </row>
    <row r="35" spans="1:6" ht="15.75" thickTop="1" x14ac:dyDescent="0.2">
      <c r="C35" s="92"/>
      <c r="D35" s="92"/>
      <c r="E35" s="92"/>
    </row>
    <row r="36" spans="1:6" x14ac:dyDescent="0.2">
      <c r="C36" s="4"/>
      <c r="E36" s="349"/>
      <c r="F36" s="514"/>
    </row>
  </sheetData>
  <sheetProtection algorithmName="SHA-512" hashValue="g1wuu8GTAyw+f+6yIiTidgshxm87qAM0KJ98eFMS5nvef0bRsIGsQvwTv+KCIpZRwOhG3D/PkN2WfeNMjtU7ug==" saltValue="HpJQoXv50GBN9ClHwYX3jg==" spinCount="100000" sheet="1" objects="1" scenarios="1"/>
  <mergeCells count="9">
    <mergeCell ref="A16:F16"/>
    <mergeCell ref="A18:F18"/>
    <mergeCell ref="A8:F8"/>
    <mergeCell ref="A10:C10"/>
    <mergeCell ref="D10:F10"/>
    <mergeCell ref="A12:C12"/>
    <mergeCell ref="D12:F12"/>
    <mergeCell ref="A14:C14"/>
    <mergeCell ref="D14:F14"/>
  </mergeCells>
  <pageMargins left="0.75" right="0.75" top="1" bottom="1" header="0.5" footer="0.25"/>
  <pageSetup scale="85" orientation="portrait" r:id="rId1"/>
  <headerFooter alignWithMargins="0">
    <oddFooter>&amp;C&amp;10ATTACH AMORTIZATION &amp; DEPRECIATION SCHEDULES, WORKPAPERS &amp; OTHER DATA TO  SUPPORT PROJECTED COSTS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BD9FF-DAE2-4F1B-A89E-D480594C4F41}">
  <dimension ref="A1:O294"/>
  <sheetViews>
    <sheetView zoomScaleNormal="100" workbookViewId="0"/>
  </sheetViews>
  <sheetFormatPr defaultColWidth="8" defaultRowHeight="15" x14ac:dyDescent="0.2"/>
  <cols>
    <col min="1" max="1" width="36.77734375" style="138" customWidth="1"/>
    <col min="2" max="9" width="11.109375" style="138" customWidth="1"/>
    <col min="10" max="10" width="9.88671875" style="138" customWidth="1"/>
    <col min="11" max="11" width="11.109375" style="138" customWidth="1"/>
    <col min="12" max="16384" width="8" style="138"/>
  </cols>
  <sheetData>
    <row r="1" spans="1:15" ht="15" customHeight="1" x14ac:dyDescent="0.25">
      <c r="A1" s="196" t="s">
        <v>763</v>
      </c>
      <c r="B1" s="196"/>
      <c r="C1" s="135"/>
      <c r="D1" s="136"/>
      <c r="E1" s="137"/>
      <c r="F1" s="137"/>
      <c r="G1" s="137"/>
    </row>
    <row r="2" spans="1:15" ht="13.35" customHeight="1" x14ac:dyDescent="0.2">
      <c r="A2" s="4" t="s">
        <v>93</v>
      </c>
      <c r="B2" s="143"/>
      <c r="C2" s="139"/>
      <c r="D2" s="137"/>
      <c r="E2" s="140" t="s">
        <v>155</v>
      </c>
      <c r="F2" s="141"/>
      <c r="G2" s="141"/>
      <c r="H2" s="142"/>
    </row>
    <row r="3" spans="1:15" ht="13.35" customHeight="1" x14ac:dyDescent="0.2">
      <c r="A3" s="4" t="s">
        <v>959</v>
      </c>
      <c r="B3" s="143"/>
      <c r="C3" s="136"/>
      <c r="D3" s="143"/>
      <c r="E3" s="70">
        <f>+'Sch A'!$A$7</f>
        <v>0</v>
      </c>
      <c r="F3" s="71"/>
      <c r="G3" s="71"/>
      <c r="H3" s="72"/>
    </row>
    <row r="4" spans="1:15" ht="13.35" customHeight="1" x14ac:dyDescent="0.2">
      <c r="A4" s="143"/>
      <c r="B4" s="143"/>
      <c r="C4" s="147"/>
      <c r="E4" s="73" t="s">
        <v>2</v>
      </c>
      <c r="F4" s="4"/>
      <c r="G4" s="4"/>
      <c r="H4" s="74"/>
    </row>
    <row r="5" spans="1:15" ht="13.35" customHeight="1" x14ac:dyDescent="0.2">
      <c r="C5" s="147"/>
      <c r="E5" s="75" t="s">
        <v>3</v>
      </c>
      <c r="F5" s="76">
        <f>+'Sch A'!$E$13</f>
        <v>0</v>
      </c>
      <c r="G5" s="75" t="s">
        <v>4</v>
      </c>
      <c r="H5" s="76">
        <f>+'Sch A'!$H$13</f>
        <v>0</v>
      </c>
    </row>
    <row r="6" spans="1:15" ht="13.35" customHeight="1" x14ac:dyDescent="0.2">
      <c r="C6" s="147"/>
      <c r="E6" s="143"/>
      <c r="F6" s="393"/>
      <c r="G6" s="143"/>
      <c r="H6" s="393"/>
    </row>
    <row r="7" spans="1:15" ht="36" customHeight="1" x14ac:dyDescent="0.3">
      <c r="A7" s="515" t="s">
        <v>66</v>
      </c>
      <c r="B7" s="516" t="s">
        <v>764</v>
      </c>
      <c r="C7" s="517"/>
      <c r="D7" s="518" t="s">
        <v>765</v>
      </c>
      <c r="E7" s="519" t="s">
        <v>124</v>
      </c>
      <c r="F7" s="520" t="s">
        <v>125</v>
      </c>
      <c r="G7" s="521" t="s">
        <v>283</v>
      </c>
      <c r="H7" s="222" t="s">
        <v>172</v>
      </c>
      <c r="J7" s="522" t="s">
        <v>766</v>
      </c>
      <c r="K7" s="523"/>
      <c r="L7" s="524"/>
      <c r="M7" s="525" t="s">
        <v>767</v>
      </c>
      <c r="N7" s="526" t="s">
        <v>768</v>
      </c>
      <c r="O7" s="527" t="s">
        <v>769</v>
      </c>
    </row>
    <row r="8" spans="1:15" ht="15" customHeight="1" x14ac:dyDescent="0.2">
      <c r="A8" s="515" t="s">
        <v>652</v>
      </c>
      <c r="B8" s="528"/>
      <c r="C8" s="529"/>
      <c r="D8" s="530"/>
      <c r="E8" s="530"/>
      <c r="F8" s="530"/>
      <c r="G8" s="530"/>
      <c r="H8" s="530"/>
      <c r="J8" s="531" t="s">
        <v>770</v>
      </c>
      <c r="K8" s="532"/>
      <c r="M8" s="533">
        <f>O8*N8</f>
        <v>0</v>
      </c>
      <c r="N8" s="534"/>
      <c r="O8" s="535"/>
    </row>
    <row r="9" spans="1:15" ht="15" customHeight="1" x14ac:dyDescent="0.2">
      <c r="A9" s="515" t="s">
        <v>771</v>
      </c>
      <c r="B9" s="536" t="s">
        <v>124</v>
      </c>
      <c r="C9" s="537"/>
      <c r="D9" s="538">
        <f t="shared" ref="D9:D15" si="0">SUM(E9:G9)</f>
        <v>0</v>
      </c>
      <c r="E9" s="538">
        <f>E50</f>
        <v>0</v>
      </c>
      <c r="F9" s="538">
        <f>F50</f>
        <v>0</v>
      </c>
      <c r="G9" s="538">
        <f>G50</f>
        <v>0</v>
      </c>
      <c r="H9" s="229"/>
      <c r="J9" s="531" t="s">
        <v>772</v>
      </c>
      <c r="K9" s="532"/>
      <c r="M9" s="533">
        <f t="shared" ref="M9:M13" si="1">O9*N9</f>
        <v>0</v>
      </c>
      <c r="N9" s="539"/>
      <c r="O9" s="540"/>
    </row>
    <row r="10" spans="1:15" ht="15" customHeight="1" x14ac:dyDescent="0.2">
      <c r="A10" s="515" t="s">
        <v>773</v>
      </c>
      <c r="B10" s="536" t="s">
        <v>125</v>
      </c>
      <c r="C10" s="537"/>
      <c r="D10" s="538">
        <f t="shared" si="0"/>
        <v>0</v>
      </c>
      <c r="E10" s="538">
        <f>E83</f>
        <v>0</v>
      </c>
      <c r="F10" s="538">
        <f t="shared" ref="F10:G10" si="2">F83</f>
        <v>0</v>
      </c>
      <c r="G10" s="538">
        <f t="shared" si="2"/>
        <v>0</v>
      </c>
      <c r="H10" s="229"/>
      <c r="J10" s="531" t="s">
        <v>774</v>
      </c>
      <c r="K10" s="532"/>
      <c r="M10" s="533">
        <f t="shared" si="1"/>
        <v>0</v>
      </c>
      <c r="N10" s="539"/>
      <c r="O10" s="540"/>
    </row>
    <row r="11" spans="1:15" ht="15" customHeight="1" x14ac:dyDescent="0.2">
      <c r="A11" s="515" t="s">
        <v>775</v>
      </c>
      <c r="B11" s="536" t="s">
        <v>283</v>
      </c>
      <c r="C11" s="537"/>
      <c r="D11" s="538">
        <f t="shared" si="0"/>
        <v>0</v>
      </c>
      <c r="E11" s="538">
        <f>E116</f>
        <v>0</v>
      </c>
      <c r="F11" s="538">
        <f t="shared" ref="F11:G11" si="3">F116</f>
        <v>0</v>
      </c>
      <c r="G11" s="538">
        <f t="shared" si="3"/>
        <v>0</v>
      </c>
      <c r="H11" s="229"/>
      <c r="J11" s="531" t="s">
        <v>776</v>
      </c>
      <c r="K11" s="532"/>
      <c r="M11" s="533">
        <f t="shared" si="1"/>
        <v>0</v>
      </c>
      <c r="N11" s="539"/>
      <c r="O11" s="540"/>
    </row>
    <row r="12" spans="1:15" ht="15" customHeight="1" x14ac:dyDescent="0.2">
      <c r="A12" s="515" t="s">
        <v>777</v>
      </c>
      <c r="B12" s="541" t="s">
        <v>812</v>
      </c>
      <c r="C12" s="537"/>
      <c r="D12" s="538">
        <f t="shared" si="0"/>
        <v>0</v>
      </c>
      <c r="E12" s="538">
        <f>E149</f>
        <v>0</v>
      </c>
      <c r="F12" s="538">
        <f t="shared" ref="F12:G12" si="4">F149</f>
        <v>0</v>
      </c>
      <c r="G12" s="538">
        <f t="shared" si="4"/>
        <v>0</v>
      </c>
      <c r="H12" s="229"/>
      <c r="J12" s="531" t="s">
        <v>778</v>
      </c>
      <c r="K12" s="532"/>
      <c r="M12" s="533">
        <f t="shared" si="1"/>
        <v>0</v>
      </c>
      <c r="N12" s="539"/>
      <c r="O12" s="540"/>
    </row>
    <row r="13" spans="1:15" ht="15" customHeight="1" x14ac:dyDescent="0.2">
      <c r="A13" s="515" t="s">
        <v>779</v>
      </c>
      <c r="B13" s="542" t="s">
        <v>814</v>
      </c>
      <c r="C13" s="537"/>
      <c r="D13" s="538">
        <f t="shared" si="0"/>
        <v>0</v>
      </c>
      <c r="E13" s="538">
        <f>E182</f>
        <v>0</v>
      </c>
      <c r="F13" s="538">
        <f t="shared" ref="F13:G13" si="5">F182</f>
        <v>0</v>
      </c>
      <c r="G13" s="538">
        <f t="shared" si="5"/>
        <v>0</v>
      </c>
      <c r="H13" s="229"/>
      <c r="J13" s="543" t="s">
        <v>780</v>
      </c>
      <c r="K13" s="544"/>
      <c r="L13" s="275"/>
      <c r="M13" s="533">
        <f t="shared" si="1"/>
        <v>0</v>
      </c>
      <c r="N13" s="539"/>
      <c r="O13" s="540"/>
    </row>
    <row r="14" spans="1:15" ht="15" customHeight="1" x14ac:dyDescent="0.2">
      <c r="A14" s="515" t="s">
        <v>781</v>
      </c>
      <c r="B14" s="545"/>
      <c r="C14" s="422"/>
      <c r="D14" s="538">
        <f t="shared" si="0"/>
        <v>0</v>
      </c>
      <c r="E14" s="538">
        <f t="shared" ref="E14:G14" si="6">SUM(E9:E13)</f>
        <v>0</v>
      </c>
      <c r="F14" s="538">
        <f t="shared" si="6"/>
        <v>0</v>
      </c>
      <c r="G14" s="538">
        <f t="shared" si="6"/>
        <v>0</v>
      </c>
      <c r="H14" s="229"/>
      <c r="I14" s="546"/>
      <c r="J14" s="547"/>
      <c r="K14" s="421"/>
      <c r="L14" s="421"/>
      <c r="M14" s="548"/>
      <c r="N14" s="549"/>
      <c r="O14" s="550"/>
    </row>
    <row r="15" spans="1:15" ht="15" customHeight="1" x14ac:dyDescent="0.25">
      <c r="A15" s="551" t="s">
        <v>782</v>
      </c>
      <c r="C15" s="552"/>
      <c r="D15" s="538">
        <f t="shared" si="0"/>
        <v>0</v>
      </c>
      <c r="E15" s="538">
        <f>E52+E85+E118+E151+E184</f>
        <v>0</v>
      </c>
      <c r="F15" s="538">
        <f>F52+F85+F118+F151+F184</f>
        <v>0</v>
      </c>
      <c r="G15" s="538">
        <f>G52+G85+G118+G151+G184</f>
        <v>0</v>
      </c>
      <c r="H15" s="546"/>
      <c r="I15" s="553"/>
      <c r="J15" s="554" t="s">
        <v>783</v>
      </c>
      <c r="K15" s="555"/>
      <c r="L15" s="555"/>
      <c r="M15" s="556">
        <f>SUM(M8:M13)</f>
        <v>0</v>
      </c>
      <c r="N15" s="557"/>
      <c r="O15" s="558">
        <f t="shared" ref="O15" si="7">SUM(O8:O13)</f>
        <v>0</v>
      </c>
    </row>
    <row r="16" spans="1:15" ht="15" customHeight="1" x14ac:dyDescent="0.2">
      <c r="A16" s="515" t="s">
        <v>784</v>
      </c>
      <c r="B16" s="545"/>
      <c r="C16" s="422"/>
      <c r="D16" s="538">
        <f>D14+D15</f>
        <v>0</v>
      </c>
      <c r="E16" s="538">
        <f t="shared" ref="E16:G16" si="8">E14+E15</f>
        <v>0</v>
      </c>
      <c r="F16" s="538">
        <f t="shared" si="8"/>
        <v>0</v>
      </c>
      <c r="G16" s="538">
        <f t="shared" si="8"/>
        <v>0</v>
      </c>
      <c r="H16" s="559"/>
      <c r="I16" s="559"/>
    </row>
    <row r="17" spans="1:13" ht="15" customHeight="1" x14ac:dyDescent="0.2">
      <c r="A17" s="515" t="s">
        <v>785</v>
      </c>
      <c r="B17" s="545"/>
      <c r="C17" s="422"/>
      <c r="D17" s="1123">
        <f>IFERROR(SUM(E17:G17),0)</f>
        <v>0</v>
      </c>
      <c r="E17" s="1123">
        <f>IFERROR(E14/$D14,0)</f>
        <v>0</v>
      </c>
      <c r="F17" s="1123">
        <f>IFERROR(F14/$D14,0)</f>
        <v>0</v>
      </c>
      <c r="G17" s="1123">
        <f>IFERROR(G14/$D14,0)</f>
        <v>0</v>
      </c>
      <c r="H17" s="559"/>
      <c r="I17" s="559"/>
    </row>
    <row r="18" spans="1:13" ht="15" customHeight="1" x14ac:dyDescent="0.2">
      <c r="B18" s="560"/>
      <c r="C18" s="561" t="s">
        <v>786</v>
      </c>
      <c r="D18" s="485"/>
      <c r="E18" s="562">
        <f>'Sch A'!H18</f>
        <v>0</v>
      </c>
      <c r="H18" s="559"/>
      <c r="I18" s="559"/>
    </row>
    <row r="19" spans="1:13" ht="15" customHeight="1" x14ac:dyDescent="0.2">
      <c r="B19" s="560"/>
      <c r="C19" s="515" t="s">
        <v>787</v>
      </c>
      <c r="D19" s="422"/>
      <c r="E19" s="538">
        <f>IFERROR(E16/E18,0)</f>
        <v>0</v>
      </c>
      <c r="H19" s="559"/>
      <c r="I19" s="559"/>
    </row>
    <row r="20" spans="1:13" ht="15" customHeight="1" x14ac:dyDescent="0.2">
      <c r="A20" s="560"/>
      <c r="B20" s="560"/>
      <c r="E20" s="563"/>
    </row>
    <row r="21" spans="1:13" ht="15" customHeight="1" x14ac:dyDescent="0.25">
      <c r="B21" s="196"/>
      <c r="C21" s="196"/>
      <c r="D21" s="196"/>
      <c r="E21" s="196"/>
      <c r="F21" s="196"/>
      <c r="G21" s="196"/>
      <c r="H21" s="196"/>
      <c r="I21" s="196"/>
      <c r="J21" s="196"/>
    </row>
    <row r="22" spans="1:13" ht="15" customHeight="1" x14ac:dyDescent="0.25">
      <c r="A22" s="564" t="s">
        <v>66</v>
      </c>
      <c r="B22" s="565"/>
      <c r="C22" s="422"/>
      <c r="D22" s="422"/>
      <c r="E22" s="422"/>
      <c r="F22" s="422"/>
      <c r="G22" s="1113"/>
      <c r="H22" s="566"/>
      <c r="I22" s="1119" t="s">
        <v>788</v>
      </c>
      <c r="J22" s="1120"/>
      <c r="K22" s="1120"/>
      <c r="L22" s="1120"/>
      <c r="M22" s="1121"/>
    </row>
    <row r="23" spans="1:13" ht="40.15" customHeight="1" x14ac:dyDescent="0.2">
      <c r="A23" s="567" t="s">
        <v>789</v>
      </c>
      <c r="B23" s="568" t="s">
        <v>183</v>
      </c>
      <c r="C23" s="568" t="s">
        <v>790</v>
      </c>
      <c r="D23" s="568" t="s">
        <v>791</v>
      </c>
      <c r="E23" s="519" t="s">
        <v>124</v>
      </c>
      <c r="F23" s="520" t="s">
        <v>125</v>
      </c>
      <c r="G23" s="519" t="s">
        <v>283</v>
      </c>
      <c r="I23" s="568" t="s">
        <v>183</v>
      </c>
      <c r="J23" s="519" t="s">
        <v>124</v>
      </c>
      <c r="K23" s="520" t="s">
        <v>125</v>
      </c>
      <c r="L23" s="521" t="s">
        <v>283</v>
      </c>
      <c r="M23" s="569" t="s">
        <v>130</v>
      </c>
    </row>
    <row r="24" spans="1:13" ht="15" customHeight="1" x14ac:dyDescent="0.2">
      <c r="A24" s="570" t="s">
        <v>124</v>
      </c>
      <c r="B24" s="571" t="s">
        <v>771</v>
      </c>
      <c r="C24" s="572"/>
      <c r="D24" s="572"/>
      <c r="E24" s="572"/>
      <c r="F24" s="572"/>
      <c r="G24" s="1114"/>
      <c r="I24" s="528"/>
      <c r="J24" s="572"/>
      <c r="K24" s="572"/>
      <c r="L24" s="572"/>
      <c r="M24" s="529"/>
    </row>
    <row r="25" spans="1:13" ht="15" customHeight="1" x14ac:dyDescent="0.2">
      <c r="A25" s="515" t="s">
        <v>792</v>
      </c>
      <c r="B25" s="573"/>
      <c r="C25" s="574"/>
      <c r="D25" s="575">
        <f t="shared" ref="D25:D52" si="9">SUM(E25:G25)</f>
        <v>0</v>
      </c>
      <c r="E25" s="576">
        <f t="shared" ref="E25:E42" si="10">$C25*J25</f>
        <v>0</v>
      </c>
      <c r="F25" s="576">
        <f t="shared" ref="F25:F42" si="11">$C25*K25</f>
        <v>0</v>
      </c>
      <c r="G25" s="1115">
        <f t="shared" ref="G25:G42" si="12">$C25*L25</f>
        <v>0</v>
      </c>
      <c r="I25" s="577">
        <f t="shared" ref="I25:I42" si="13">B25</f>
        <v>0</v>
      </c>
      <c r="J25" s="578"/>
      <c r="K25" s="578"/>
      <c r="L25" s="578"/>
      <c r="M25" s="579">
        <f t="shared" ref="M25:M42" si="14">SUM(J25:L25)</f>
        <v>0</v>
      </c>
    </row>
    <row r="26" spans="1:13" ht="15" customHeight="1" x14ac:dyDescent="0.2">
      <c r="A26" s="515" t="s">
        <v>793</v>
      </c>
      <c r="B26" s="501"/>
      <c r="C26" s="580"/>
      <c r="D26" s="538">
        <f t="shared" si="9"/>
        <v>0</v>
      </c>
      <c r="E26" s="576">
        <f t="shared" si="10"/>
        <v>0</v>
      </c>
      <c r="F26" s="576">
        <f t="shared" si="11"/>
        <v>0</v>
      </c>
      <c r="G26" s="1115">
        <f t="shared" si="12"/>
        <v>0</v>
      </c>
      <c r="I26" s="577">
        <f t="shared" si="13"/>
        <v>0</v>
      </c>
      <c r="J26" s="578"/>
      <c r="K26" s="578"/>
      <c r="L26" s="578"/>
      <c r="M26" s="579">
        <f t="shared" si="14"/>
        <v>0</v>
      </c>
    </row>
    <row r="27" spans="1:13" ht="15" customHeight="1" x14ac:dyDescent="0.2">
      <c r="A27" s="515" t="s">
        <v>138</v>
      </c>
      <c r="B27" s="581"/>
      <c r="C27" s="580"/>
      <c r="D27" s="538">
        <f t="shared" si="9"/>
        <v>0</v>
      </c>
      <c r="E27" s="576">
        <f t="shared" si="10"/>
        <v>0</v>
      </c>
      <c r="F27" s="576">
        <f t="shared" si="11"/>
        <v>0</v>
      </c>
      <c r="G27" s="1115">
        <f t="shared" si="12"/>
        <v>0</v>
      </c>
      <c r="I27" s="577">
        <f t="shared" si="13"/>
        <v>0</v>
      </c>
      <c r="J27" s="578"/>
      <c r="K27" s="578"/>
      <c r="L27" s="578"/>
      <c r="M27" s="579">
        <f t="shared" si="14"/>
        <v>0</v>
      </c>
    </row>
    <row r="28" spans="1:13" ht="15" customHeight="1" x14ac:dyDescent="0.2">
      <c r="A28" s="515" t="s">
        <v>794</v>
      </c>
      <c r="B28" s="581"/>
      <c r="C28" s="580"/>
      <c r="D28" s="538">
        <f t="shared" si="9"/>
        <v>0</v>
      </c>
      <c r="E28" s="576">
        <f t="shared" si="10"/>
        <v>0</v>
      </c>
      <c r="F28" s="576">
        <f t="shared" si="11"/>
        <v>0</v>
      </c>
      <c r="G28" s="1115">
        <f t="shared" si="12"/>
        <v>0</v>
      </c>
      <c r="I28" s="577">
        <f t="shared" si="13"/>
        <v>0</v>
      </c>
      <c r="J28" s="578"/>
      <c r="K28" s="578"/>
      <c r="L28" s="578"/>
      <c r="M28" s="579">
        <f t="shared" si="14"/>
        <v>0</v>
      </c>
    </row>
    <row r="29" spans="1:13" ht="15" customHeight="1" x14ac:dyDescent="0.2">
      <c r="A29" s="515" t="s">
        <v>795</v>
      </c>
      <c r="B29" s="581"/>
      <c r="C29" s="580"/>
      <c r="D29" s="538">
        <f t="shared" si="9"/>
        <v>0</v>
      </c>
      <c r="E29" s="576">
        <f t="shared" si="10"/>
        <v>0</v>
      </c>
      <c r="F29" s="576">
        <f t="shared" si="11"/>
        <v>0</v>
      </c>
      <c r="G29" s="1115">
        <f t="shared" si="12"/>
        <v>0</v>
      </c>
      <c r="I29" s="577">
        <f t="shared" si="13"/>
        <v>0</v>
      </c>
      <c r="J29" s="578"/>
      <c r="K29" s="578"/>
      <c r="L29" s="578"/>
      <c r="M29" s="579">
        <f t="shared" si="14"/>
        <v>0</v>
      </c>
    </row>
    <row r="30" spans="1:13" ht="15" customHeight="1" x14ac:dyDescent="0.2">
      <c r="A30" s="515" t="s">
        <v>796</v>
      </c>
      <c r="B30" s="581"/>
      <c r="C30" s="580"/>
      <c r="D30" s="538">
        <f t="shared" si="9"/>
        <v>0</v>
      </c>
      <c r="E30" s="576">
        <f t="shared" si="10"/>
        <v>0</v>
      </c>
      <c r="F30" s="576">
        <f t="shared" si="11"/>
        <v>0</v>
      </c>
      <c r="G30" s="1115">
        <f t="shared" si="12"/>
        <v>0</v>
      </c>
      <c r="I30" s="577">
        <f t="shared" si="13"/>
        <v>0</v>
      </c>
      <c r="J30" s="578"/>
      <c r="K30" s="578"/>
      <c r="L30" s="578"/>
      <c r="M30" s="579">
        <f t="shared" si="14"/>
        <v>0</v>
      </c>
    </row>
    <row r="31" spans="1:13" ht="15" customHeight="1" x14ac:dyDescent="0.2">
      <c r="A31" s="515" t="s">
        <v>797</v>
      </c>
      <c r="B31" s="581"/>
      <c r="C31" s="580"/>
      <c r="D31" s="538">
        <f t="shared" si="9"/>
        <v>0</v>
      </c>
      <c r="E31" s="576">
        <f t="shared" si="10"/>
        <v>0</v>
      </c>
      <c r="F31" s="576">
        <f t="shared" si="11"/>
        <v>0</v>
      </c>
      <c r="G31" s="1115">
        <f t="shared" si="12"/>
        <v>0</v>
      </c>
      <c r="I31" s="577">
        <f t="shared" si="13"/>
        <v>0</v>
      </c>
      <c r="J31" s="578"/>
      <c r="K31" s="578"/>
      <c r="L31" s="578"/>
      <c r="M31" s="579">
        <f t="shared" si="14"/>
        <v>0</v>
      </c>
    </row>
    <row r="32" spans="1:13" ht="15" customHeight="1" x14ac:dyDescent="0.2">
      <c r="A32" s="515" t="s">
        <v>798</v>
      </c>
      <c r="B32" s="581"/>
      <c r="C32" s="580"/>
      <c r="D32" s="538">
        <f t="shared" si="9"/>
        <v>0</v>
      </c>
      <c r="E32" s="576">
        <f t="shared" si="10"/>
        <v>0</v>
      </c>
      <c r="F32" s="576">
        <f t="shared" si="11"/>
        <v>0</v>
      </c>
      <c r="G32" s="1115">
        <f t="shared" si="12"/>
        <v>0</v>
      </c>
      <c r="I32" s="577">
        <f t="shared" si="13"/>
        <v>0</v>
      </c>
      <c r="J32" s="578"/>
      <c r="K32" s="578"/>
      <c r="L32" s="578"/>
      <c r="M32" s="579">
        <f t="shared" si="14"/>
        <v>0</v>
      </c>
    </row>
    <row r="33" spans="1:13" ht="15" customHeight="1" x14ac:dyDescent="0.2">
      <c r="A33" s="515" t="s">
        <v>170</v>
      </c>
      <c r="B33" s="581"/>
      <c r="C33" s="580"/>
      <c r="D33" s="538">
        <f t="shared" si="9"/>
        <v>0</v>
      </c>
      <c r="E33" s="576">
        <f t="shared" si="10"/>
        <v>0</v>
      </c>
      <c r="F33" s="576">
        <f t="shared" si="11"/>
        <v>0</v>
      </c>
      <c r="G33" s="1115">
        <f t="shared" si="12"/>
        <v>0</v>
      </c>
      <c r="I33" s="577">
        <f t="shared" si="13"/>
        <v>0</v>
      </c>
      <c r="J33" s="578"/>
      <c r="K33" s="578"/>
      <c r="L33" s="578"/>
      <c r="M33" s="579">
        <f t="shared" si="14"/>
        <v>0</v>
      </c>
    </row>
    <row r="34" spans="1:13" ht="15" customHeight="1" x14ac:dyDescent="0.2">
      <c r="A34" s="515" t="s">
        <v>139</v>
      </c>
      <c r="B34" s="581"/>
      <c r="C34" s="580"/>
      <c r="D34" s="538">
        <f t="shared" si="9"/>
        <v>0</v>
      </c>
      <c r="E34" s="576">
        <f t="shared" si="10"/>
        <v>0</v>
      </c>
      <c r="F34" s="576">
        <f t="shared" si="11"/>
        <v>0</v>
      </c>
      <c r="G34" s="1115">
        <f t="shared" si="12"/>
        <v>0</v>
      </c>
      <c r="I34" s="577">
        <f t="shared" si="13"/>
        <v>0</v>
      </c>
      <c r="J34" s="578"/>
      <c r="K34" s="578"/>
      <c r="L34" s="578"/>
      <c r="M34" s="579">
        <f t="shared" si="14"/>
        <v>0</v>
      </c>
    </row>
    <row r="35" spans="1:13" ht="15" customHeight="1" x14ac:dyDescent="0.2">
      <c r="A35" s="582" t="s">
        <v>799</v>
      </c>
      <c r="B35" s="581"/>
      <c r="C35" s="580"/>
      <c r="D35" s="538">
        <f t="shared" si="9"/>
        <v>0</v>
      </c>
      <c r="E35" s="576">
        <f t="shared" si="10"/>
        <v>0</v>
      </c>
      <c r="F35" s="576">
        <f t="shared" si="11"/>
        <v>0</v>
      </c>
      <c r="G35" s="1115">
        <f t="shared" si="12"/>
        <v>0</v>
      </c>
      <c r="I35" s="577">
        <f t="shared" si="13"/>
        <v>0</v>
      </c>
      <c r="J35" s="578"/>
      <c r="K35" s="578"/>
      <c r="L35" s="578"/>
      <c r="M35" s="579">
        <f t="shared" si="14"/>
        <v>0</v>
      </c>
    </row>
    <row r="36" spans="1:13" ht="15" customHeight="1" x14ac:dyDescent="0.2">
      <c r="A36" s="515" t="s">
        <v>800</v>
      </c>
      <c r="B36" s="581"/>
      <c r="C36" s="580"/>
      <c r="D36" s="538">
        <f t="shared" si="9"/>
        <v>0</v>
      </c>
      <c r="E36" s="576">
        <f t="shared" si="10"/>
        <v>0</v>
      </c>
      <c r="F36" s="576">
        <f t="shared" si="11"/>
        <v>0</v>
      </c>
      <c r="G36" s="1115">
        <f t="shared" si="12"/>
        <v>0</v>
      </c>
      <c r="I36" s="577">
        <f t="shared" si="13"/>
        <v>0</v>
      </c>
      <c r="J36" s="578"/>
      <c r="K36" s="578"/>
      <c r="L36" s="578"/>
      <c r="M36" s="579">
        <f t="shared" si="14"/>
        <v>0</v>
      </c>
    </row>
    <row r="37" spans="1:13" ht="15" customHeight="1" x14ac:dyDescent="0.2">
      <c r="A37" s="581"/>
      <c r="B37" s="581"/>
      <c r="C37" s="580"/>
      <c r="D37" s="538">
        <f t="shared" si="9"/>
        <v>0</v>
      </c>
      <c r="E37" s="576">
        <f t="shared" si="10"/>
        <v>0</v>
      </c>
      <c r="F37" s="576">
        <f t="shared" si="11"/>
        <v>0</v>
      </c>
      <c r="G37" s="1115">
        <f t="shared" si="12"/>
        <v>0</v>
      </c>
      <c r="I37" s="577">
        <f t="shared" si="13"/>
        <v>0</v>
      </c>
      <c r="J37" s="578"/>
      <c r="K37" s="578"/>
      <c r="L37" s="578"/>
      <c r="M37" s="579">
        <f t="shared" si="14"/>
        <v>0</v>
      </c>
    </row>
    <row r="38" spans="1:13" ht="15" customHeight="1" x14ac:dyDescent="0.2">
      <c r="A38" s="581"/>
      <c r="B38" s="581"/>
      <c r="C38" s="580"/>
      <c r="D38" s="538">
        <f t="shared" si="9"/>
        <v>0</v>
      </c>
      <c r="E38" s="576">
        <f t="shared" si="10"/>
        <v>0</v>
      </c>
      <c r="F38" s="576">
        <f t="shared" si="11"/>
        <v>0</v>
      </c>
      <c r="G38" s="1115">
        <f t="shared" si="12"/>
        <v>0</v>
      </c>
      <c r="I38" s="577">
        <f t="shared" si="13"/>
        <v>0</v>
      </c>
      <c r="J38" s="578"/>
      <c r="K38" s="578"/>
      <c r="L38" s="578"/>
      <c r="M38" s="579">
        <f t="shared" si="14"/>
        <v>0</v>
      </c>
    </row>
    <row r="39" spans="1:13" ht="15" customHeight="1" x14ac:dyDescent="0.2">
      <c r="A39" s="581"/>
      <c r="B39" s="581"/>
      <c r="C39" s="580"/>
      <c r="D39" s="538">
        <f t="shared" si="9"/>
        <v>0</v>
      </c>
      <c r="E39" s="576">
        <f t="shared" si="10"/>
        <v>0</v>
      </c>
      <c r="F39" s="576">
        <f t="shared" si="11"/>
        <v>0</v>
      </c>
      <c r="G39" s="1115">
        <f t="shared" si="12"/>
        <v>0</v>
      </c>
      <c r="I39" s="577">
        <f t="shared" si="13"/>
        <v>0</v>
      </c>
      <c r="J39" s="578"/>
      <c r="K39" s="578"/>
      <c r="L39" s="578"/>
      <c r="M39" s="579">
        <f t="shared" si="14"/>
        <v>0</v>
      </c>
    </row>
    <row r="40" spans="1:13" ht="15" customHeight="1" x14ac:dyDescent="0.2">
      <c r="A40" s="581"/>
      <c r="B40" s="581"/>
      <c r="C40" s="580"/>
      <c r="D40" s="538">
        <f t="shared" si="9"/>
        <v>0</v>
      </c>
      <c r="E40" s="576">
        <f t="shared" si="10"/>
        <v>0</v>
      </c>
      <c r="F40" s="576">
        <f t="shared" si="11"/>
        <v>0</v>
      </c>
      <c r="G40" s="1115">
        <f t="shared" si="12"/>
        <v>0</v>
      </c>
      <c r="I40" s="577">
        <f t="shared" si="13"/>
        <v>0</v>
      </c>
      <c r="J40" s="578"/>
      <c r="K40" s="578"/>
      <c r="L40" s="578"/>
      <c r="M40" s="579">
        <f t="shared" si="14"/>
        <v>0</v>
      </c>
    </row>
    <row r="41" spans="1:13" ht="15" customHeight="1" x14ac:dyDescent="0.2">
      <c r="A41" s="581"/>
      <c r="B41" s="581"/>
      <c r="C41" s="580"/>
      <c r="D41" s="538">
        <f t="shared" si="9"/>
        <v>0</v>
      </c>
      <c r="E41" s="576">
        <f t="shared" si="10"/>
        <v>0</v>
      </c>
      <c r="F41" s="576">
        <f t="shared" si="11"/>
        <v>0</v>
      </c>
      <c r="G41" s="1115">
        <f t="shared" si="12"/>
        <v>0</v>
      </c>
      <c r="I41" s="577">
        <f t="shared" si="13"/>
        <v>0</v>
      </c>
      <c r="J41" s="578"/>
      <c r="K41" s="578"/>
      <c r="L41" s="578"/>
      <c r="M41" s="579">
        <f t="shared" si="14"/>
        <v>0</v>
      </c>
    </row>
    <row r="42" spans="1:13" ht="15" customHeight="1" x14ac:dyDescent="0.2">
      <c r="A42" s="581"/>
      <c r="B42" s="581"/>
      <c r="C42" s="580"/>
      <c r="D42" s="538">
        <f t="shared" si="9"/>
        <v>0</v>
      </c>
      <c r="E42" s="576">
        <f t="shared" si="10"/>
        <v>0</v>
      </c>
      <c r="F42" s="576">
        <f t="shared" si="11"/>
        <v>0</v>
      </c>
      <c r="G42" s="1115">
        <f t="shared" si="12"/>
        <v>0</v>
      </c>
      <c r="I42" s="577">
        <f t="shared" si="13"/>
        <v>0</v>
      </c>
      <c r="J42" s="578"/>
      <c r="K42" s="578"/>
      <c r="L42" s="578"/>
      <c r="M42" s="579">
        <f t="shared" si="14"/>
        <v>0</v>
      </c>
    </row>
    <row r="43" spans="1:13" ht="15" customHeight="1" x14ac:dyDescent="0.2">
      <c r="A43" s="515" t="s">
        <v>801</v>
      </c>
      <c r="B43" s="422"/>
      <c r="C43" s="552"/>
      <c r="D43" s="538">
        <f t="shared" si="9"/>
        <v>0</v>
      </c>
      <c r="E43" s="168">
        <f>SUM(E25:E42)</f>
        <v>0</v>
      </c>
      <c r="F43" s="168">
        <f>SUM(F25:F42)</f>
        <v>0</v>
      </c>
      <c r="G43" s="1116">
        <f>SUM(G25:G42)</f>
        <v>0</v>
      </c>
      <c r="I43" s="583"/>
      <c r="J43" s="584"/>
      <c r="K43" s="584"/>
      <c r="L43" s="584"/>
      <c r="M43" s="585"/>
    </row>
    <row r="44" spans="1:13" ht="15" customHeight="1" x14ac:dyDescent="0.2">
      <c r="A44" s="515" t="s">
        <v>802</v>
      </c>
      <c r="B44" s="422"/>
      <c r="C44" s="552"/>
      <c r="D44" s="579">
        <f t="shared" si="9"/>
        <v>0</v>
      </c>
      <c r="E44" s="586">
        <f>IF(E43=0,0,E43/$D43)</f>
        <v>0</v>
      </c>
      <c r="F44" s="586">
        <f t="shared" ref="F44:G44" si="15">IF(F43=0,0,F43/$D43)</f>
        <v>0</v>
      </c>
      <c r="G44" s="1117">
        <f t="shared" si="15"/>
        <v>0</v>
      </c>
      <c r="I44" s="587"/>
      <c r="J44" s="588"/>
      <c r="K44" s="588"/>
      <c r="L44" s="588"/>
      <c r="M44" s="589"/>
    </row>
    <row r="45" spans="1:13" ht="15" customHeight="1" x14ac:dyDescent="0.2">
      <c r="A45" s="590" t="s">
        <v>282</v>
      </c>
      <c r="B45" s="590" t="s">
        <v>803</v>
      </c>
      <c r="C45" s="580"/>
      <c r="D45" s="538">
        <f t="shared" si="9"/>
        <v>0</v>
      </c>
      <c r="E45" s="538">
        <f>$C45*E44</f>
        <v>0</v>
      </c>
      <c r="F45" s="538">
        <f t="shared" ref="F45:G45" si="16">$C45*F44</f>
        <v>0</v>
      </c>
      <c r="G45" s="1115">
        <f t="shared" si="16"/>
        <v>0</v>
      </c>
      <c r="I45" s="587"/>
      <c r="J45" s="588"/>
      <c r="K45" s="588"/>
      <c r="L45" s="588"/>
      <c r="M45" s="589"/>
    </row>
    <row r="46" spans="1:13" ht="15" customHeight="1" x14ac:dyDescent="0.2">
      <c r="A46" s="590" t="s">
        <v>804</v>
      </c>
      <c r="B46" s="590" t="s">
        <v>803</v>
      </c>
      <c r="C46" s="580"/>
      <c r="D46" s="538">
        <f t="shared" si="9"/>
        <v>0</v>
      </c>
      <c r="E46" s="538">
        <f>$C46*E$44</f>
        <v>0</v>
      </c>
      <c r="F46" s="538">
        <f t="shared" ref="F46:G47" si="17">$C46*F$44</f>
        <v>0</v>
      </c>
      <c r="G46" s="1115">
        <f t="shared" si="17"/>
        <v>0</v>
      </c>
      <c r="I46" s="587"/>
      <c r="J46" s="588"/>
      <c r="K46" s="588"/>
      <c r="L46" s="588"/>
      <c r="M46" s="589"/>
    </row>
    <row r="47" spans="1:13" ht="15" customHeight="1" x14ac:dyDescent="0.2">
      <c r="A47" s="581"/>
      <c r="B47" s="590" t="s">
        <v>803</v>
      </c>
      <c r="C47" s="580"/>
      <c r="D47" s="538">
        <f t="shared" si="9"/>
        <v>0</v>
      </c>
      <c r="E47" s="538">
        <f>$C47*E$44</f>
        <v>0</v>
      </c>
      <c r="F47" s="538">
        <f t="shared" si="17"/>
        <v>0</v>
      </c>
      <c r="G47" s="1115">
        <f t="shared" si="17"/>
        <v>0</v>
      </c>
      <c r="I47" s="591"/>
      <c r="J47" s="592"/>
      <c r="K47" s="592"/>
      <c r="L47" s="592"/>
      <c r="M47" s="593"/>
    </row>
    <row r="48" spans="1:13" ht="15" customHeight="1" x14ac:dyDescent="0.2">
      <c r="A48" s="581"/>
      <c r="B48" s="581"/>
      <c r="C48" s="580"/>
      <c r="D48" s="538">
        <f t="shared" si="9"/>
        <v>0</v>
      </c>
      <c r="E48" s="594">
        <f t="shared" ref="E48:G49" si="18">$C48*J48</f>
        <v>0</v>
      </c>
      <c r="F48" s="594">
        <f t="shared" si="18"/>
        <v>0</v>
      </c>
      <c r="G48" s="1118">
        <f t="shared" si="18"/>
        <v>0</v>
      </c>
      <c r="I48" s="577">
        <f>B48</f>
        <v>0</v>
      </c>
      <c r="J48" s="578"/>
      <c r="K48" s="578"/>
      <c r="L48" s="578"/>
      <c r="M48" s="579">
        <f>SUM(J48:L48)</f>
        <v>0</v>
      </c>
    </row>
    <row r="49" spans="1:13" ht="15" customHeight="1" x14ac:dyDescent="0.2">
      <c r="A49" s="581"/>
      <c r="B49" s="581"/>
      <c r="C49" s="580"/>
      <c r="D49" s="538">
        <f t="shared" si="9"/>
        <v>0</v>
      </c>
      <c r="E49" s="594">
        <f t="shared" si="18"/>
        <v>0</v>
      </c>
      <c r="F49" s="594">
        <f t="shared" si="18"/>
        <v>0</v>
      </c>
      <c r="G49" s="1118">
        <f t="shared" si="18"/>
        <v>0</v>
      </c>
      <c r="I49" s="577">
        <f>B49</f>
        <v>0</v>
      </c>
      <c r="J49" s="578"/>
      <c r="K49" s="578"/>
      <c r="L49" s="578"/>
      <c r="M49" s="579">
        <f>SUM(J49:L49)</f>
        <v>0</v>
      </c>
    </row>
    <row r="50" spans="1:13" ht="15" customHeight="1" x14ac:dyDescent="0.2">
      <c r="A50" s="515" t="s">
        <v>805</v>
      </c>
      <c r="B50" s="422"/>
      <c r="C50" s="552"/>
      <c r="D50" s="538">
        <f t="shared" si="9"/>
        <v>0</v>
      </c>
      <c r="E50" s="168">
        <f>E43+E45+E46+E47+E48+E49</f>
        <v>0</v>
      </c>
      <c r="F50" s="168">
        <f t="shared" ref="F50:G50" si="19">F43+F45+F46+F47+F48+F49</f>
        <v>0</v>
      </c>
      <c r="G50" s="1116">
        <f t="shared" si="19"/>
        <v>0</v>
      </c>
      <c r="I50" s="583"/>
      <c r="J50" s="584"/>
      <c r="K50" s="584"/>
      <c r="L50" s="584"/>
      <c r="M50" s="585"/>
    </row>
    <row r="51" spans="1:13" ht="15" customHeight="1" x14ac:dyDescent="0.2">
      <c r="A51" s="595" t="s">
        <v>806</v>
      </c>
      <c r="B51" s="596"/>
      <c r="C51" s="597"/>
      <c r="D51" s="579" t="e">
        <f t="shared" si="9"/>
        <v>#DIV/0!</v>
      </c>
      <c r="E51" s="586" t="e">
        <f>E50/$D50</f>
        <v>#DIV/0!</v>
      </c>
      <c r="F51" s="586" t="e">
        <f t="shared" ref="F51:G51" si="20">F50/$D50</f>
        <v>#DIV/0!</v>
      </c>
      <c r="G51" s="1117" t="e">
        <f t="shared" si="20"/>
        <v>#DIV/0!</v>
      </c>
      <c r="I51" s="591"/>
      <c r="J51" s="592"/>
      <c r="K51" s="592"/>
      <c r="L51" s="592"/>
      <c r="M51" s="593"/>
    </row>
    <row r="52" spans="1:13" ht="15" customHeight="1" x14ac:dyDescent="0.2">
      <c r="A52" s="428" t="s">
        <v>807</v>
      </c>
      <c r="B52" s="581"/>
      <c r="C52" s="580"/>
      <c r="D52" s="538">
        <f t="shared" si="9"/>
        <v>0</v>
      </c>
      <c r="E52" s="576">
        <f>$C52*J52</f>
        <v>0</v>
      </c>
      <c r="F52" s="576">
        <f>$C52*K52</f>
        <v>0</v>
      </c>
      <c r="G52" s="1115">
        <f>$C52*L52</f>
        <v>0</v>
      </c>
      <c r="I52" s="577">
        <f>B52</f>
        <v>0</v>
      </c>
      <c r="J52" s="578"/>
      <c r="K52" s="578"/>
      <c r="L52" s="578"/>
      <c r="M52" s="579">
        <f>SUM(J52:L52)</f>
        <v>0</v>
      </c>
    </row>
    <row r="53" spans="1:13" ht="15" customHeight="1" x14ac:dyDescent="0.25">
      <c r="A53" s="428" t="s">
        <v>808</v>
      </c>
      <c r="B53" s="429"/>
      <c r="C53" s="598"/>
      <c r="D53" s="538">
        <f>D50+D52</f>
        <v>0</v>
      </c>
      <c r="E53" s="538">
        <f t="shared" ref="E53:G53" si="21">E50+E52</f>
        <v>0</v>
      </c>
      <c r="F53" s="538">
        <f t="shared" si="21"/>
        <v>0</v>
      </c>
      <c r="G53" s="1115">
        <f t="shared" si="21"/>
        <v>0</v>
      </c>
    </row>
    <row r="54" spans="1:13" ht="15" customHeight="1" x14ac:dyDescent="0.25">
      <c r="C54" s="599"/>
      <c r="D54" s="600"/>
      <c r="E54" s="600"/>
      <c r="F54" s="600"/>
      <c r="G54" s="600"/>
    </row>
    <row r="55" spans="1:13" ht="15" customHeight="1" x14ac:dyDescent="0.25">
      <c r="D55" s="599"/>
      <c r="E55" s="601"/>
      <c r="F55" s="601"/>
      <c r="G55" s="601"/>
      <c r="I55" s="275"/>
      <c r="J55" s="275"/>
      <c r="K55" s="275"/>
      <c r="L55" s="275"/>
      <c r="M55" s="275"/>
    </row>
    <row r="56" spans="1:13" ht="40.15" customHeight="1" x14ac:dyDescent="0.2">
      <c r="A56" s="567" t="s">
        <v>789</v>
      </c>
      <c r="B56" s="568" t="s">
        <v>183</v>
      </c>
      <c r="C56" s="568" t="s">
        <v>790</v>
      </c>
      <c r="D56" s="568" t="s">
        <v>791</v>
      </c>
      <c r="E56" s="519" t="s">
        <v>124</v>
      </c>
      <c r="F56" s="520" t="s">
        <v>125</v>
      </c>
      <c r="G56" s="1106" t="s">
        <v>283</v>
      </c>
      <c r="I56" s="568" t="s">
        <v>183</v>
      </c>
      <c r="J56" s="519" t="s">
        <v>124</v>
      </c>
      <c r="K56" s="520" t="s">
        <v>125</v>
      </c>
      <c r="L56" s="521" t="s">
        <v>283</v>
      </c>
      <c r="M56" s="569" t="s">
        <v>130</v>
      </c>
    </row>
    <row r="57" spans="1:13" ht="15" customHeight="1" x14ac:dyDescent="0.2">
      <c r="A57" s="602" t="s">
        <v>125</v>
      </c>
      <c r="B57" s="571" t="s">
        <v>773</v>
      </c>
      <c r="C57" s="572"/>
      <c r="D57" s="572"/>
      <c r="E57" s="572"/>
      <c r="F57" s="572"/>
      <c r="G57" s="1107"/>
      <c r="I57" s="528"/>
      <c r="J57" s="572"/>
      <c r="K57" s="572"/>
      <c r="L57" s="572"/>
      <c r="M57" s="529"/>
    </row>
    <row r="58" spans="1:13" ht="15" customHeight="1" x14ac:dyDescent="0.2">
      <c r="A58" s="515" t="s">
        <v>792</v>
      </c>
      <c r="B58" s="501"/>
      <c r="C58" s="580"/>
      <c r="D58" s="575">
        <f t="shared" ref="D58:D85" si="22">SUM(E58:G58)</f>
        <v>0</v>
      </c>
      <c r="E58" s="576">
        <f t="shared" ref="E58:E75" si="23">$C58*J58</f>
        <v>0</v>
      </c>
      <c r="F58" s="576">
        <f t="shared" ref="F58:F75" si="24">$C58*K58</f>
        <v>0</v>
      </c>
      <c r="G58" s="1108">
        <f t="shared" ref="G58:G75" si="25">$C58*L58</f>
        <v>0</v>
      </c>
      <c r="I58" s="577">
        <f t="shared" ref="I58:I75" si="26">B58</f>
        <v>0</v>
      </c>
      <c r="J58" s="578"/>
      <c r="K58" s="578"/>
      <c r="L58" s="578"/>
      <c r="M58" s="579">
        <f t="shared" ref="M58:M75" si="27">SUM(J58:L58)</f>
        <v>0</v>
      </c>
    </row>
    <row r="59" spans="1:13" ht="15" customHeight="1" x14ac:dyDescent="0.2">
      <c r="A59" s="515" t="s">
        <v>793</v>
      </c>
      <c r="B59" s="581"/>
      <c r="C59" s="580"/>
      <c r="D59" s="538">
        <f t="shared" si="22"/>
        <v>0</v>
      </c>
      <c r="E59" s="576">
        <f t="shared" si="23"/>
        <v>0</v>
      </c>
      <c r="F59" s="576">
        <f t="shared" si="24"/>
        <v>0</v>
      </c>
      <c r="G59" s="1108">
        <f t="shared" si="25"/>
        <v>0</v>
      </c>
      <c r="I59" s="577">
        <f t="shared" si="26"/>
        <v>0</v>
      </c>
      <c r="J59" s="578"/>
      <c r="K59" s="578"/>
      <c r="L59" s="578"/>
      <c r="M59" s="579">
        <f t="shared" si="27"/>
        <v>0</v>
      </c>
    </row>
    <row r="60" spans="1:13" ht="15" customHeight="1" x14ac:dyDescent="0.2">
      <c r="A60" s="515" t="s">
        <v>138</v>
      </c>
      <c r="B60" s="581"/>
      <c r="C60" s="580"/>
      <c r="D60" s="538">
        <f t="shared" si="22"/>
        <v>0</v>
      </c>
      <c r="E60" s="576">
        <f t="shared" si="23"/>
        <v>0</v>
      </c>
      <c r="F60" s="576">
        <f t="shared" si="24"/>
        <v>0</v>
      </c>
      <c r="G60" s="1108">
        <f t="shared" si="25"/>
        <v>0</v>
      </c>
      <c r="I60" s="577">
        <f t="shared" si="26"/>
        <v>0</v>
      </c>
      <c r="J60" s="578"/>
      <c r="K60" s="578"/>
      <c r="L60" s="578"/>
      <c r="M60" s="579">
        <f t="shared" si="27"/>
        <v>0</v>
      </c>
    </row>
    <row r="61" spans="1:13" ht="15" customHeight="1" x14ac:dyDescent="0.2">
      <c r="A61" s="515" t="s">
        <v>794</v>
      </c>
      <c r="B61" s="581"/>
      <c r="C61" s="580"/>
      <c r="D61" s="538">
        <f t="shared" si="22"/>
        <v>0</v>
      </c>
      <c r="E61" s="576">
        <f t="shared" si="23"/>
        <v>0</v>
      </c>
      <c r="F61" s="576">
        <f t="shared" si="24"/>
        <v>0</v>
      </c>
      <c r="G61" s="1108">
        <f t="shared" si="25"/>
        <v>0</v>
      </c>
      <c r="I61" s="577">
        <f t="shared" si="26"/>
        <v>0</v>
      </c>
      <c r="J61" s="578"/>
      <c r="K61" s="578"/>
      <c r="L61" s="578"/>
      <c r="M61" s="579">
        <f t="shared" si="27"/>
        <v>0</v>
      </c>
    </row>
    <row r="62" spans="1:13" ht="15" customHeight="1" x14ac:dyDescent="0.2">
      <c r="A62" s="515" t="s">
        <v>795</v>
      </c>
      <c r="B62" s="581"/>
      <c r="C62" s="580"/>
      <c r="D62" s="538">
        <f t="shared" si="22"/>
        <v>0</v>
      </c>
      <c r="E62" s="576">
        <f t="shared" si="23"/>
        <v>0</v>
      </c>
      <c r="F62" s="576">
        <f t="shared" si="24"/>
        <v>0</v>
      </c>
      <c r="G62" s="1108">
        <f t="shared" si="25"/>
        <v>0</v>
      </c>
      <c r="I62" s="577">
        <f t="shared" si="26"/>
        <v>0</v>
      </c>
      <c r="J62" s="578"/>
      <c r="K62" s="578"/>
      <c r="L62" s="578"/>
      <c r="M62" s="579">
        <f t="shared" si="27"/>
        <v>0</v>
      </c>
    </row>
    <row r="63" spans="1:13" ht="15" customHeight="1" x14ac:dyDescent="0.2">
      <c r="A63" s="515" t="s">
        <v>796</v>
      </c>
      <c r="B63" s="581"/>
      <c r="C63" s="580"/>
      <c r="D63" s="538">
        <f t="shared" si="22"/>
        <v>0</v>
      </c>
      <c r="E63" s="576">
        <f t="shared" si="23"/>
        <v>0</v>
      </c>
      <c r="F63" s="576">
        <f t="shared" si="24"/>
        <v>0</v>
      </c>
      <c r="G63" s="1108">
        <f t="shared" si="25"/>
        <v>0</v>
      </c>
      <c r="I63" s="577">
        <f t="shared" si="26"/>
        <v>0</v>
      </c>
      <c r="J63" s="578"/>
      <c r="K63" s="578"/>
      <c r="L63" s="578"/>
      <c r="M63" s="579">
        <f t="shared" si="27"/>
        <v>0</v>
      </c>
    </row>
    <row r="64" spans="1:13" ht="15" customHeight="1" x14ac:dyDescent="0.2">
      <c r="A64" s="515" t="s">
        <v>797</v>
      </c>
      <c r="B64" s="581"/>
      <c r="C64" s="580"/>
      <c r="D64" s="538">
        <f t="shared" si="22"/>
        <v>0</v>
      </c>
      <c r="E64" s="576">
        <f t="shared" si="23"/>
        <v>0</v>
      </c>
      <c r="F64" s="576">
        <f t="shared" si="24"/>
        <v>0</v>
      </c>
      <c r="G64" s="1108">
        <f t="shared" si="25"/>
        <v>0</v>
      </c>
      <c r="I64" s="577">
        <f t="shared" si="26"/>
        <v>0</v>
      </c>
      <c r="J64" s="578"/>
      <c r="K64" s="578"/>
      <c r="L64" s="578"/>
      <c r="M64" s="579">
        <f t="shared" si="27"/>
        <v>0</v>
      </c>
    </row>
    <row r="65" spans="1:13" ht="15" customHeight="1" x14ac:dyDescent="0.2">
      <c r="A65" s="515" t="s">
        <v>798</v>
      </c>
      <c r="B65" s="581"/>
      <c r="C65" s="580"/>
      <c r="D65" s="538">
        <f t="shared" si="22"/>
        <v>0</v>
      </c>
      <c r="E65" s="576">
        <f t="shared" si="23"/>
        <v>0</v>
      </c>
      <c r="F65" s="576">
        <f t="shared" si="24"/>
        <v>0</v>
      </c>
      <c r="G65" s="1108">
        <f t="shared" si="25"/>
        <v>0</v>
      </c>
      <c r="I65" s="577">
        <f t="shared" si="26"/>
        <v>0</v>
      </c>
      <c r="J65" s="578"/>
      <c r="K65" s="578"/>
      <c r="L65" s="578"/>
      <c r="M65" s="579">
        <f t="shared" si="27"/>
        <v>0</v>
      </c>
    </row>
    <row r="66" spans="1:13" ht="15" customHeight="1" x14ac:dyDescent="0.2">
      <c r="A66" s="515" t="s">
        <v>170</v>
      </c>
      <c r="B66" s="581"/>
      <c r="C66" s="580"/>
      <c r="D66" s="538">
        <f t="shared" si="22"/>
        <v>0</v>
      </c>
      <c r="E66" s="576">
        <f t="shared" si="23"/>
        <v>0</v>
      </c>
      <c r="F66" s="576">
        <f t="shared" si="24"/>
        <v>0</v>
      </c>
      <c r="G66" s="1108">
        <f t="shared" si="25"/>
        <v>0</v>
      </c>
      <c r="I66" s="577">
        <f t="shared" si="26"/>
        <v>0</v>
      </c>
      <c r="J66" s="578"/>
      <c r="K66" s="578"/>
      <c r="L66" s="578"/>
      <c r="M66" s="579">
        <f t="shared" si="27"/>
        <v>0</v>
      </c>
    </row>
    <row r="67" spans="1:13" ht="15" customHeight="1" x14ac:dyDescent="0.2">
      <c r="A67" s="515" t="s">
        <v>139</v>
      </c>
      <c r="B67" s="581"/>
      <c r="C67" s="580"/>
      <c r="D67" s="538">
        <f t="shared" si="22"/>
        <v>0</v>
      </c>
      <c r="E67" s="576">
        <f t="shared" si="23"/>
        <v>0</v>
      </c>
      <c r="F67" s="576">
        <f t="shared" si="24"/>
        <v>0</v>
      </c>
      <c r="G67" s="1108">
        <f t="shared" si="25"/>
        <v>0</v>
      </c>
      <c r="I67" s="577">
        <f t="shared" si="26"/>
        <v>0</v>
      </c>
      <c r="J67" s="578"/>
      <c r="K67" s="578"/>
      <c r="L67" s="578"/>
      <c r="M67" s="579">
        <f t="shared" si="27"/>
        <v>0</v>
      </c>
    </row>
    <row r="68" spans="1:13" ht="15" customHeight="1" x14ac:dyDescent="0.2">
      <c r="A68" s="582" t="s">
        <v>799</v>
      </c>
      <c r="B68" s="581"/>
      <c r="C68" s="580"/>
      <c r="D68" s="538">
        <f t="shared" si="22"/>
        <v>0</v>
      </c>
      <c r="E68" s="576">
        <f t="shared" si="23"/>
        <v>0</v>
      </c>
      <c r="F68" s="576">
        <f t="shared" si="24"/>
        <v>0</v>
      </c>
      <c r="G68" s="1108">
        <f t="shared" si="25"/>
        <v>0</v>
      </c>
      <c r="I68" s="577">
        <f t="shared" si="26"/>
        <v>0</v>
      </c>
      <c r="J68" s="578"/>
      <c r="K68" s="578"/>
      <c r="L68" s="578"/>
      <c r="M68" s="579">
        <f t="shared" si="27"/>
        <v>0</v>
      </c>
    </row>
    <row r="69" spans="1:13" ht="15" customHeight="1" x14ac:dyDescent="0.2">
      <c r="A69" s="515" t="s">
        <v>800</v>
      </c>
      <c r="B69" s="581"/>
      <c r="C69" s="580"/>
      <c r="D69" s="538">
        <f t="shared" si="22"/>
        <v>0</v>
      </c>
      <c r="E69" s="576">
        <f t="shared" si="23"/>
        <v>0</v>
      </c>
      <c r="F69" s="576">
        <f t="shared" si="24"/>
        <v>0</v>
      </c>
      <c r="G69" s="1108">
        <f t="shared" si="25"/>
        <v>0</v>
      </c>
      <c r="I69" s="577">
        <f t="shared" si="26"/>
        <v>0</v>
      </c>
      <c r="J69" s="578"/>
      <c r="K69" s="578"/>
      <c r="L69" s="578"/>
      <c r="M69" s="579">
        <f t="shared" si="27"/>
        <v>0</v>
      </c>
    </row>
    <row r="70" spans="1:13" ht="15" customHeight="1" x14ac:dyDescent="0.2">
      <c r="A70" s="581"/>
      <c r="B70" s="581"/>
      <c r="C70" s="580"/>
      <c r="D70" s="538">
        <f t="shared" si="22"/>
        <v>0</v>
      </c>
      <c r="E70" s="576">
        <f t="shared" si="23"/>
        <v>0</v>
      </c>
      <c r="F70" s="576">
        <f t="shared" si="24"/>
        <v>0</v>
      </c>
      <c r="G70" s="1108">
        <f t="shared" si="25"/>
        <v>0</v>
      </c>
      <c r="I70" s="577">
        <f t="shared" si="26"/>
        <v>0</v>
      </c>
      <c r="J70" s="578"/>
      <c r="K70" s="578"/>
      <c r="L70" s="578"/>
      <c r="M70" s="579">
        <f t="shared" si="27"/>
        <v>0</v>
      </c>
    </row>
    <row r="71" spans="1:13" ht="15" customHeight="1" x14ac:dyDescent="0.2">
      <c r="A71" s="581"/>
      <c r="B71" s="581"/>
      <c r="C71" s="580"/>
      <c r="D71" s="538">
        <f t="shared" si="22"/>
        <v>0</v>
      </c>
      <c r="E71" s="576">
        <f t="shared" si="23"/>
        <v>0</v>
      </c>
      <c r="F71" s="576">
        <f t="shared" si="24"/>
        <v>0</v>
      </c>
      <c r="G71" s="1108">
        <f t="shared" si="25"/>
        <v>0</v>
      </c>
      <c r="I71" s="577">
        <f t="shared" si="26"/>
        <v>0</v>
      </c>
      <c r="J71" s="578"/>
      <c r="K71" s="578"/>
      <c r="L71" s="578"/>
      <c r="M71" s="579">
        <f t="shared" si="27"/>
        <v>0</v>
      </c>
    </row>
    <row r="72" spans="1:13" ht="15" customHeight="1" x14ac:dyDescent="0.2">
      <c r="A72" s="581"/>
      <c r="B72" s="581"/>
      <c r="C72" s="580"/>
      <c r="D72" s="538">
        <f t="shared" si="22"/>
        <v>0</v>
      </c>
      <c r="E72" s="576">
        <f t="shared" si="23"/>
        <v>0</v>
      </c>
      <c r="F72" s="576">
        <f t="shared" si="24"/>
        <v>0</v>
      </c>
      <c r="G72" s="1108">
        <f t="shared" si="25"/>
        <v>0</v>
      </c>
      <c r="I72" s="577">
        <f t="shared" si="26"/>
        <v>0</v>
      </c>
      <c r="J72" s="578"/>
      <c r="K72" s="578"/>
      <c r="L72" s="578"/>
      <c r="M72" s="579">
        <f t="shared" si="27"/>
        <v>0</v>
      </c>
    </row>
    <row r="73" spans="1:13" ht="15" customHeight="1" x14ac:dyDescent="0.2">
      <c r="A73" s="581"/>
      <c r="B73" s="581"/>
      <c r="C73" s="580"/>
      <c r="D73" s="538">
        <f t="shared" si="22"/>
        <v>0</v>
      </c>
      <c r="E73" s="576">
        <f t="shared" si="23"/>
        <v>0</v>
      </c>
      <c r="F73" s="576">
        <f t="shared" si="24"/>
        <v>0</v>
      </c>
      <c r="G73" s="1108">
        <f t="shared" si="25"/>
        <v>0</v>
      </c>
      <c r="I73" s="577">
        <f t="shared" si="26"/>
        <v>0</v>
      </c>
      <c r="J73" s="578"/>
      <c r="K73" s="578"/>
      <c r="L73" s="578"/>
      <c r="M73" s="579">
        <f t="shared" si="27"/>
        <v>0</v>
      </c>
    </row>
    <row r="74" spans="1:13" ht="15" customHeight="1" x14ac:dyDescent="0.2">
      <c r="A74" s="581"/>
      <c r="B74" s="581"/>
      <c r="C74" s="580"/>
      <c r="D74" s="538">
        <f t="shared" si="22"/>
        <v>0</v>
      </c>
      <c r="E74" s="576">
        <f t="shared" si="23"/>
        <v>0</v>
      </c>
      <c r="F74" s="576">
        <f t="shared" si="24"/>
        <v>0</v>
      </c>
      <c r="G74" s="1108">
        <f t="shared" si="25"/>
        <v>0</v>
      </c>
      <c r="I74" s="577">
        <f t="shared" si="26"/>
        <v>0</v>
      </c>
      <c r="J74" s="578"/>
      <c r="K74" s="578"/>
      <c r="L74" s="578"/>
      <c r="M74" s="579">
        <f t="shared" si="27"/>
        <v>0</v>
      </c>
    </row>
    <row r="75" spans="1:13" ht="15" customHeight="1" x14ac:dyDescent="0.2">
      <c r="A75" s="581"/>
      <c r="B75" s="581"/>
      <c r="C75" s="580"/>
      <c r="D75" s="538">
        <f t="shared" si="22"/>
        <v>0</v>
      </c>
      <c r="E75" s="576">
        <f t="shared" si="23"/>
        <v>0</v>
      </c>
      <c r="F75" s="576">
        <f t="shared" si="24"/>
        <v>0</v>
      </c>
      <c r="G75" s="1108">
        <f t="shared" si="25"/>
        <v>0</v>
      </c>
      <c r="I75" s="577">
        <f t="shared" si="26"/>
        <v>0</v>
      </c>
      <c r="J75" s="578"/>
      <c r="K75" s="578"/>
      <c r="L75" s="578"/>
      <c r="M75" s="579">
        <f t="shared" si="27"/>
        <v>0</v>
      </c>
    </row>
    <row r="76" spans="1:13" ht="15" customHeight="1" x14ac:dyDescent="0.2">
      <c r="A76" s="515" t="s">
        <v>801</v>
      </c>
      <c r="B76" s="422"/>
      <c r="C76" s="552"/>
      <c r="D76" s="538">
        <f t="shared" si="22"/>
        <v>0</v>
      </c>
      <c r="E76" s="168">
        <f>SUM(E58:E75)</f>
        <v>0</v>
      </c>
      <c r="F76" s="168">
        <f>SUM(F58:F75)</f>
        <v>0</v>
      </c>
      <c r="G76" s="1109">
        <f>SUM(G58:G75)</f>
        <v>0</v>
      </c>
      <c r="I76" s="583"/>
      <c r="J76" s="584"/>
      <c r="K76" s="584"/>
      <c r="L76" s="584"/>
      <c r="M76" s="585"/>
    </row>
    <row r="77" spans="1:13" ht="15" customHeight="1" x14ac:dyDescent="0.2">
      <c r="A77" s="515" t="s">
        <v>802</v>
      </c>
      <c r="B77" s="422"/>
      <c r="C77" s="552"/>
      <c r="D77" s="579">
        <f t="shared" si="22"/>
        <v>0</v>
      </c>
      <c r="E77" s="586">
        <f>IF(E76=0,0,E76/$D76)</f>
        <v>0</v>
      </c>
      <c r="F77" s="586">
        <f t="shared" ref="F77:G77" si="28">IF(F76=0,0,F76/$D76)</f>
        <v>0</v>
      </c>
      <c r="G77" s="1110">
        <f t="shared" si="28"/>
        <v>0</v>
      </c>
      <c r="I77" s="587"/>
      <c r="J77" s="588"/>
      <c r="K77" s="588"/>
      <c r="L77" s="588"/>
      <c r="M77" s="589"/>
    </row>
    <row r="78" spans="1:13" ht="15" customHeight="1" x14ac:dyDescent="0.2">
      <c r="A78" s="590" t="s">
        <v>282</v>
      </c>
      <c r="B78" s="590" t="s">
        <v>803</v>
      </c>
      <c r="C78" s="580"/>
      <c r="D78" s="538">
        <f t="shared" si="22"/>
        <v>0</v>
      </c>
      <c r="E78" s="538">
        <f>$C78*E$77</f>
        <v>0</v>
      </c>
      <c r="F78" s="538">
        <f t="shared" ref="F78:G80" si="29">$C78*F$77</f>
        <v>0</v>
      </c>
      <c r="G78" s="1108">
        <f t="shared" si="29"/>
        <v>0</v>
      </c>
      <c r="I78" s="587"/>
      <c r="J78" s="588"/>
      <c r="K78" s="588"/>
      <c r="L78" s="588"/>
      <c r="M78" s="589"/>
    </row>
    <row r="79" spans="1:13" ht="15" customHeight="1" x14ac:dyDescent="0.2">
      <c r="A79" s="590" t="s">
        <v>804</v>
      </c>
      <c r="B79" s="590" t="s">
        <v>803</v>
      </c>
      <c r="C79" s="580"/>
      <c r="D79" s="538">
        <f t="shared" si="22"/>
        <v>0</v>
      </c>
      <c r="E79" s="538">
        <f>$C79*E$77</f>
        <v>0</v>
      </c>
      <c r="F79" s="538">
        <f t="shared" si="29"/>
        <v>0</v>
      </c>
      <c r="G79" s="1108">
        <f t="shared" si="29"/>
        <v>0</v>
      </c>
      <c r="I79" s="587"/>
      <c r="J79" s="588"/>
      <c r="K79" s="588"/>
      <c r="L79" s="588"/>
      <c r="M79" s="589"/>
    </row>
    <row r="80" spans="1:13" ht="15" customHeight="1" x14ac:dyDescent="0.2">
      <c r="A80" s="581"/>
      <c r="B80" s="590" t="s">
        <v>803</v>
      </c>
      <c r="C80" s="580"/>
      <c r="D80" s="538">
        <f t="shared" si="22"/>
        <v>0</v>
      </c>
      <c r="E80" s="538">
        <f>$C80*E$77</f>
        <v>0</v>
      </c>
      <c r="F80" s="538">
        <f t="shared" si="29"/>
        <v>0</v>
      </c>
      <c r="G80" s="1108">
        <f t="shared" si="29"/>
        <v>0</v>
      </c>
      <c r="I80" s="591"/>
      <c r="J80" s="592"/>
      <c r="K80" s="592"/>
      <c r="L80" s="592"/>
      <c r="M80" s="593"/>
    </row>
    <row r="81" spans="1:13" ht="15" customHeight="1" x14ac:dyDescent="0.2">
      <c r="A81" s="581"/>
      <c r="B81" s="581"/>
      <c r="C81" s="580"/>
      <c r="D81" s="538">
        <f t="shared" si="22"/>
        <v>0</v>
      </c>
      <c r="E81" s="594">
        <f t="shared" ref="E81:G82" si="30">$C81*J81</f>
        <v>0</v>
      </c>
      <c r="F81" s="594">
        <f t="shared" si="30"/>
        <v>0</v>
      </c>
      <c r="G81" s="1111">
        <f t="shared" si="30"/>
        <v>0</v>
      </c>
      <c r="I81" s="577">
        <f>B81</f>
        <v>0</v>
      </c>
      <c r="J81" s="578"/>
      <c r="K81" s="578"/>
      <c r="L81" s="578"/>
      <c r="M81" s="579">
        <f>SUM(J81:L81)</f>
        <v>0</v>
      </c>
    </row>
    <row r="82" spans="1:13" ht="15" customHeight="1" x14ac:dyDescent="0.2">
      <c r="A82" s="581"/>
      <c r="B82" s="581"/>
      <c r="C82" s="580"/>
      <c r="D82" s="538">
        <f t="shared" si="22"/>
        <v>0</v>
      </c>
      <c r="E82" s="594">
        <f t="shared" si="30"/>
        <v>0</v>
      </c>
      <c r="F82" s="594">
        <f t="shared" si="30"/>
        <v>0</v>
      </c>
      <c r="G82" s="1111">
        <f t="shared" si="30"/>
        <v>0</v>
      </c>
      <c r="I82" s="577">
        <f>B82</f>
        <v>0</v>
      </c>
      <c r="J82" s="578"/>
      <c r="K82" s="578"/>
      <c r="L82" s="578"/>
      <c r="M82" s="579">
        <f>SUM(J82:L82)</f>
        <v>0</v>
      </c>
    </row>
    <row r="83" spans="1:13" ht="15" customHeight="1" x14ac:dyDescent="0.2">
      <c r="A83" s="515" t="s">
        <v>805</v>
      </c>
      <c r="B83" s="422"/>
      <c r="C83" s="552"/>
      <c r="D83" s="538">
        <f t="shared" si="22"/>
        <v>0</v>
      </c>
      <c r="E83" s="168">
        <f>E76+E78+E79+E80+E81+E82</f>
        <v>0</v>
      </c>
      <c r="F83" s="168">
        <f t="shared" ref="F83:G83" si="31">F76+F78+F79+F80+F81+F82</f>
        <v>0</v>
      </c>
      <c r="G83" s="1109">
        <f t="shared" si="31"/>
        <v>0</v>
      </c>
      <c r="I83" s="583"/>
      <c r="J83" s="584"/>
      <c r="K83" s="584"/>
      <c r="L83" s="584"/>
      <c r="M83" s="585"/>
    </row>
    <row r="84" spans="1:13" ht="15" customHeight="1" x14ac:dyDescent="0.2">
      <c r="A84" s="595" t="s">
        <v>809</v>
      </c>
      <c r="B84" s="596"/>
      <c r="C84" s="597"/>
      <c r="D84" s="579" t="e">
        <f t="shared" si="22"/>
        <v>#DIV/0!</v>
      </c>
      <c r="E84" s="586" t="e">
        <f>E83/$D83</f>
        <v>#DIV/0!</v>
      </c>
      <c r="F84" s="586" t="e">
        <f t="shared" ref="F84:G84" si="32">F83/$D83</f>
        <v>#DIV/0!</v>
      </c>
      <c r="G84" s="1110" t="e">
        <f t="shared" si="32"/>
        <v>#DIV/0!</v>
      </c>
      <c r="I84" s="591"/>
      <c r="J84" s="592"/>
      <c r="K84" s="592"/>
      <c r="L84" s="592"/>
      <c r="M84" s="593"/>
    </row>
    <row r="85" spans="1:13" ht="15" customHeight="1" x14ac:dyDescent="0.2">
      <c r="A85" s="428" t="s">
        <v>807</v>
      </c>
      <c r="B85" s="581"/>
      <c r="C85" s="580"/>
      <c r="D85" s="538">
        <f t="shared" si="22"/>
        <v>0</v>
      </c>
      <c r="E85" s="576">
        <f>$C85*J85</f>
        <v>0</v>
      </c>
      <c r="F85" s="576">
        <f>$C85*K85</f>
        <v>0</v>
      </c>
      <c r="G85" s="1108">
        <f>$C85*L85</f>
        <v>0</v>
      </c>
      <c r="I85" s="577">
        <f>B85</f>
        <v>0</v>
      </c>
      <c r="J85" s="578"/>
      <c r="K85" s="578"/>
      <c r="L85" s="578"/>
      <c r="M85" s="579">
        <f>SUM(J85:L85)</f>
        <v>0</v>
      </c>
    </row>
    <row r="86" spans="1:13" ht="15" customHeight="1" x14ac:dyDescent="0.25">
      <c r="A86" s="428" t="s">
        <v>810</v>
      </c>
      <c r="B86" s="429"/>
      <c r="C86" s="598"/>
      <c r="D86" s="538">
        <f>D83+D85</f>
        <v>0</v>
      </c>
      <c r="E86" s="538">
        <f t="shared" ref="E86:G86" si="33">E83+E85</f>
        <v>0</v>
      </c>
      <c r="F86" s="538">
        <f t="shared" si="33"/>
        <v>0</v>
      </c>
      <c r="G86" s="1108">
        <f t="shared" si="33"/>
        <v>0</v>
      </c>
    </row>
    <row r="87" spans="1:13" ht="15" customHeight="1" x14ac:dyDescent="0.25">
      <c r="C87" s="599"/>
      <c r="D87" s="563"/>
      <c r="E87" s="563"/>
      <c r="F87" s="563"/>
      <c r="G87" s="563"/>
    </row>
    <row r="88" spans="1:13" ht="15" customHeight="1" x14ac:dyDescent="0.25">
      <c r="D88" s="599"/>
      <c r="E88" s="601"/>
      <c r="F88" s="601"/>
      <c r="G88" s="601"/>
      <c r="I88" s="275"/>
      <c r="J88" s="275"/>
      <c r="K88" s="275"/>
      <c r="L88" s="275"/>
      <c r="M88" s="275"/>
    </row>
    <row r="89" spans="1:13" ht="40.15" customHeight="1" x14ac:dyDescent="0.2">
      <c r="A89" s="567" t="s">
        <v>789</v>
      </c>
      <c r="B89" s="568" t="s">
        <v>183</v>
      </c>
      <c r="C89" s="568" t="s">
        <v>790</v>
      </c>
      <c r="D89" s="568" t="s">
        <v>791</v>
      </c>
      <c r="E89" s="519" t="s">
        <v>124</v>
      </c>
      <c r="F89" s="520" t="s">
        <v>125</v>
      </c>
      <c r="G89" s="519" t="s">
        <v>283</v>
      </c>
      <c r="I89" s="568" t="s">
        <v>183</v>
      </c>
      <c r="J89" s="519" t="s">
        <v>124</v>
      </c>
      <c r="K89" s="520" t="s">
        <v>125</v>
      </c>
      <c r="L89" s="521" t="s">
        <v>283</v>
      </c>
      <c r="M89" s="569" t="s">
        <v>130</v>
      </c>
    </row>
    <row r="90" spans="1:13" x14ac:dyDescent="0.2">
      <c r="A90" s="602" t="s">
        <v>283</v>
      </c>
      <c r="B90" s="571" t="s">
        <v>775</v>
      </c>
      <c r="C90" s="572"/>
      <c r="D90" s="572"/>
      <c r="E90" s="572"/>
      <c r="F90" s="572"/>
      <c r="G90" s="1114"/>
      <c r="I90" s="528"/>
      <c r="J90" s="572"/>
      <c r="K90" s="572"/>
      <c r="L90" s="572"/>
      <c r="M90" s="529"/>
    </row>
    <row r="91" spans="1:13" x14ac:dyDescent="0.2">
      <c r="A91" s="515" t="s">
        <v>792</v>
      </c>
      <c r="B91" s="501"/>
      <c r="C91" s="580"/>
      <c r="D91" s="575">
        <f t="shared" ref="D91:D118" si="34">SUM(E91:G91)</f>
        <v>0</v>
      </c>
      <c r="E91" s="576">
        <f t="shared" ref="E91:E108" si="35">$C91*J91</f>
        <v>0</v>
      </c>
      <c r="F91" s="576">
        <f t="shared" ref="F91:F108" si="36">$C91*K91</f>
        <v>0</v>
      </c>
      <c r="G91" s="1115">
        <f t="shared" ref="G91:G108" si="37">$C91*L91</f>
        <v>0</v>
      </c>
      <c r="I91" s="577">
        <f t="shared" ref="I91:I108" si="38">B91</f>
        <v>0</v>
      </c>
      <c r="J91" s="578"/>
      <c r="K91" s="578"/>
      <c r="L91" s="578"/>
      <c r="M91" s="579">
        <f t="shared" ref="M91:M108" si="39">SUM(J91:L91)</f>
        <v>0</v>
      </c>
    </row>
    <row r="92" spans="1:13" x14ac:dyDescent="0.2">
      <c r="A92" s="515" t="s">
        <v>793</v>
      </c>
      <c r="B92" s="581"/>
      <c r="C92" s="580"/>
      <c r="D92" s="538">
        <f t="shared" si="34"/>
        <v>0</v>
      </c>
      <c r="E92" s="576">
        <f t="shared" si="35"/>
        <v>0</v>
      </c>
      <c r="F92" s="576">
        <f t="shared" si="36"/>
        <v>0</v>
      </c>
      <c r="G92" s="1115">
        <f t="shared" si="37"/>
        <v>0</v>
      </c>
      <c r="I92" s="577">
        <f t="shared" si="38"/>
        <v>0</v>
      </c>
      <c r="J92" s="578"/>
      <c r="K92" s="578"/>
      <c r="L92" s="578"/>
      <c r="M92" s="579">
        <f t="shared" si="39"/>
        <v>0</v>
      </c>
    </row>
    <row r="93" spans="1:13" x14ac:dyDescent="0.2">
      <c r="A93" s="515" t="s">
        <v>138</v>
      </c>
      <c r="B93" s="581"/>
      <c r="C93" s="580"/>
      <c r="D93" s="538">
        <f t="shared" si="34"/>
        <v>0</v>
      </c>
      <c r="E93" s="576">
        <f t="shared" si="35"/>
        <v>0</v>
      </c>
      <c r="F93" s="576">
        <f t="shared" si="36"/>
        <v>0</v>
      </c>
      <c r="G93" s="1115">
        <f t="shared" si="37"/>
        <v>0</v>
      </c>
      <c r="I93" s="577">
        <f t="shared" si="38"/>
        <v>0</v>
      </c>
      <c r="J93" s="578"/>
      <c r="K93" s="578"/>
      <c r="L93" s="578"/>
      <c r="M93" s="579">
        <f t="shared" si="39"/>
        <v>0</v>
      </c>
    </row>
    <row r="94" spans="1:13" x14ac:dyDescent="0.2">
      <c r="A94" s="515" t="s">
        <v>794</v>
      </c>
      <c r="B94" s="581"/>
      <c r="C94" s="580"/>
      <c r="D94" s="538">
        <f t="shared" si="34"/>
        <v>0</v>
      </c>
      <c r="E94" s="576">
        <f t="shared" si="35"/>
        <v>0</v>
      </c>
      <c r="F94" s="576">
        <f t="shared" si="36"/>
        <v>0</v>
      </c>
      <c r="G94" s="1115">
        <f t="shared" si="37"/>
        <v>0</v>
      </c>
      <c r="I94" s="577">
        <f t="shared" si="38"/>
        <v>0</v>
      </c>
      <c r="J94" s="578"/>
      <c r="K94" s="578"/>
      <c r="L94" s="578"/>
      <c r="M94" s="579">
        <f t="shared" si="39"/>
        <v>0</v>
      </c>
    </row>
    <row r="95" spans="1:13" x14ac:dyDescent="0.2">
      <c r="A95" s="515" t="s">
        <v>795</v>
      </c>
      <c r="B95" s="581"/>
      <c r="C95" s="580"/>
      <c r="D95" s="538">
        <f t="shared" si="34"/>
        <v>0</v>
      </c>
      <c r="E95" s="576">
        <f t="shared" si="35"/>
        <v>0</v>
      </c>
      <c r="F95" s="576">
        <f t="shared" si="36"/>
        <v>0</v>
      </c>
      <c r="G95" s="1115">
        <f t="shared" si="37"/>
        <v>0</v>
      </c>
      <c r="I95" s="577">
        <f t="shared" si="38"/>
        <v>0</v>
      </c>
      <c r="J95" s="578"/>
      <c r="K95" s="578"/>
      <c r="L95" s="578"/>
      <c r="M95" s="579">
        <f t="shared" si="39"/>
        <v>0</v>
      </c>
    </row>
    <row r="96" spans="1:13" x14ac:dyDescent="0.2">
      <c r="A96" s="515" t="s">
        <v>796</v>
      </c>
      <c r="B96" s="581"/>
      <c r="C96" s="580"/>
      <c r="D96" s="538">
        <f t="shared" si="34"/>
        <v>0</v>
      </c>
      <c r="E96" s="576">
        <f t="shared" si="35"/>
        <v>0</v>
      </c>
      <c r="F96" s="576">
        <f t="shared" si="36"/>
        <v>0</v>
      </c>
      <c r="G96" s="1115">
        <f t="shared" si="37"/>
        <v>0</v>
      </c>
      <c r="I96" s="577">
        <f t="shared" si="38"/>
        <v>0</v>
      </c>
      <c r="J96" s="578"/>
      <c r="K96" s="578"/>
      <c r="L96" s="578"/>
      <c r="M96" s="579">
        <f t="shared" si="39"/>
        <v>0</v>
      </c>
    </row>
    <row r="97" spans="1:13" x14ac:dyDescent="0.2">
      <c r="A97" s="515" t="s">
        <v>797</v>
      </c>
      <c r="B97" s="581"/>
      <c r="C97" s="580"/>
      <c r="D97" s="538">
        <f t="shared" si="34"/>
        <v>0</v>
      </c>
      <c r="E97" s="576">
        <f t="shared" si="35"/>
        <v>0</v>
      </c>
      <c r="F97" s="576">
        <f t="shared" si="36"/>
        <v>0</v>
      </c>
      <c r="G97" s="1115">
        <f t="shared" si="37"/>
        <v>0</v>
      </c>
      <c r="I97" s="577">
        <f t="shared" si="38"/>
        <v>0</v>
      </c>
      <c r="J97" s="578"/>
      <c r="K97" s="578"/>
      <c r="L97" s="578"/>
      <c r="M97" s="579">
        <f t="shared" si="39"/>
        <v>0</v>
      </c>
    </row>
    <row r="98" spans="1:13" x14ac:dyDescent="0.2">
      <c r="A98" s="515" t="s">
        <v>798</v>
      </c>
      <c r="B98" s="581"/>
      <c r="C98" s="580"/>
      <c r="D98" s="538">
        <f t="shared" si="34"/>
        <v>0</v>
      </c>
      <c r="E98" s="576">
        <f t="shared" si="35"/>
        <v>0</v>
      </c>
      <c r="F98" s="576">
        <f t="shared" si="36"/>
        <v>0</v>
      </c>
      <c r="G98" s="1115">
        <f t="shared" si="37"/>
        <v>0</v>
      </c>
      <c r="I98" s="577">
        <f t="shared" si="38"/>
        <v>0</v>
      </c>
      <c r="J98" s="578"/>
      <c r="K98" s="578"/>
      <c r="L98" s="578"/>
      <c r="M98" s="579">
        <f t="shared" si="39"/>
        <v>0</v>
      </c>
    </row>
    <row r="99" spans="1:13" x14ac:dyDescent="0.2">
      <c r="A99" s="515" t="s">
        <v>170</v>
      </c>
      <c r="B99" s="581"/>
      <c r="C99" s="580"/>
      <c r="D99" s="538">
        <f t="shared" si="34"/>
        <v>0</v>
      </c>
      <c r="E99" s="576">
        <f t="shared" si="35"/>
        <v>0</v>
      </c>
      <c r="F99" s="576">
        <f t="shared" si="36"/>
        <v>0</v>
      </c>
      <c r="G99" s="1115">
        <f t="shared" si="37"/>
        <v>0</v>
      </c>
      <c r="I99" s="577">
        <f t="shared" si="38"/>
        <v>0</v>
      </c>
      <c r="J99" s="578"/>
      <c r="K99" s="578"/>
      <c r="L99" s="578"/>
      <c r="M99" s="579">
        <f t="shared" si="39"/>
        <v>0</v>
      </c>
    </row>
    <row r="100" spans="1:13" x14ac:dyDescent="0.2">
      <c r="A100" s="515" t="s">
        <v>139</v>
      </c>
      <c r="B100" s="581"/>
      <c r="C100" s="580"/>
      <c r="D100" s="538">
        <f t="shared" si="34"/>
        <v>0</v>
      </c>
      <c r="E100" s="576">
        <f t="shared" si="35"/>
        <v>0</v>
      </c>
      <c r="F100" s="576">
        <f t="shared" si="36"/>
        <v>0</v>
      </c>
      <c r="G100" s="1115">
        <f t="shared" si="37"/>
        <v>0</v>
      </c>
      <c r="I100" s="577">
        <f t="shared" si="38"/>
        <v>0</v>
      </c>
      <c r="J100" s="578"/>
      <c r="K100" s="578"/>
      <c r="L100" s="578"/>
      <c r="M100" s="579">
        <f t="shared" si="39"/>
        <v>0</v>
      </c>
    </row>
    <row r="101" spans="1:13" x14ac:dyDescent="0.2">
      <c r="A101" s="582" t="s">
        <v>799</v>
      </c>
      <c r="B101" s="581"/>
      <c r="C101" s="580"/>
      <c r="D101" s="538">
        <f t="shared" si="34"/>
        <v>0</v>
      </c>
      <c r="E101" s="576">
        <f t="shared" si="35"/>
        <v>0</v>
      </c>
      <c r="F101" s="576">
        <f t="shared" si="36"/>
        <v>0</v>
      </c>
      <c r="G101" s="1115">
        <f t="shared" si="37"/>
        <v>0</v>
      </c>
      <c r="I101" s="577">
        <f t="shared" si="38"/>
        <v>0</v>
      </c>
      <c r="J101" s="578"/>
      <c r="K101" s="578"/>
      <c r="L101" s="578"/>
      <c r="M101" s="579">
        <f t="shared" si="39"/>
        <v>0</v>
      </c>
    </row>
    <row r="102" spans="1:13" x14ac:dyDescent="0.2">
      <c r="A102" s="515" t="s">
        <v>800</v>
      </c>
      <c r="B102" s="581"/>
      <c r="C102" s="580"/>
      <c r="D102" s="538">
        <f t="shared" si="34"/>
        <v>0</v>
      </c>
      <c r="E102" s="576">
        <f t="shared" si="35"/>
        <v>0</v>
      </c>
      <c r="F102" s="576">
        <f t="shared" si="36"/>
        <v>0</v>
      </c>
      <c r="G102" s="1115">
        <f t="shared" si="37"/>
        <v>0</v>
      </c>
      <c r="I102" s="577">
        <f t="shared" si="38"/>
        <v>0</v>
      </c>
      <c r="J102" s="578"/>
      <c r="K102" s="578"/>
      <c r="L102" s="578"/>
      <c r="M102" s="579">
        <f t="shared" si="39"/>
        <v>0</v>
      </c>
    </row>
    <row r="103" spans="1:13" x14ac:dyDescent="0.2">
      <c r="A103" s="581"/>
      <c r="B103" s="581"/>
      <c r="C103" s="580"/>
      <c r="D103" s="538">
        <f t="shared" si="34"/>
        <v>0</v>
      </c>
      <c r="E103" s="576">
        <f t="shared" si="35"/>
        <v>0</v>
      </c>
      <c r="F103" s="576">
        <f t="shared" si="36"/>
        <v>0</v>
      </c>
      <c r="G103" s="1115">
        <f t="shared" si="37"/>
        <v>0</v>
      </c>
      <c r="I103" s="577">
        <f t="shared" si="38"/>
        <v>0</v>
      </c>
      <c r="J103" s="578"/>
      <c r="K103" s="578"/>
      <c r="L103" s="578"/>
      <c r="M103" s="579">
        <f t="shared" si="39"/>
        <v>0</v>
      </c>
    </row>
    <row r="104" spans="1:13" x14ac:dyDescent="0.2">
      <c r="A104" s="581"/>
      <c r="B104" s="581"/>
      <c r="C104" s="580"/>
      <c r="D104" s="538">
        <f t="shared" si="34"/>
        <v>0</v>
      </c>
      <c r="E104" s="576">
        <f t="shared" si="35"/>
        <v>0</v>
      </c>
      <c r="F104" s="576">
        <f t="shared" si="36"/>
        <v>0</v>
      </c>
      <c r="G104" s="1115">
        <f t="shared" si="37"/>
        <v>0</v>
      </c>
      <c r="I104" s="577">
        <f t="shared" si="38"/>
        <v>0</v>
      </c>
      <c r="J104" s="578"/>
      <c r="K104" s="578"/>
      <c r="L104" s="578"/>
      <c r="M104" s="579">
        <f t="shared" si="39"/>
        <v>0</v>
      </c>
    </row>
    <row r="105" spans="1:13" x14ac:dyDescent="0.2">
      <c r="A105" s="581"/>
      <c r="B105" s="581"/>
      <c r="C105" s="580"/>
      <c r="D105" s="538">
        <f t="shared" si="34"/>
        <v>0</v>
      </c>
      <c r="E105" s="576">
        <f t="shared" si="35"/>
        <v>0</v>
      </c>
      <c r="F105" s="576">
        <f t="shared" si="36"/>
        <v>0</v>
      </c>
      <c r="G105" s="1115">
        <f t="shared" si="37"/>
        <v>0</v>
      </c>
      <c r="I105" s="577">
        <f t="shared" si="38"/>
        <v>0</v>
      </c>
      <c r="J105" s="578"/>
      <c r="K105" s="578"/>
      <c r="L105" s="578"/>
      <c r="M105" s="579">
        <f t="shared" si="39"/>
        <v>0</v>
      </c>
    </row>
    <row r="106" spans="1:13" x14ac:dyDescent="0.2">
      <c r="A106" s="581"/>
      <c r="B106" s="581"/>
      <c r="C106" s="580"/>
      <c r="D106" s="538">
        <f t="shared" si="34"/>
        <v>0</v>
      </c>
      <c r="E106" s="576">
        <f t="shared" si="35"/>
        <v>0</v>
      </c>
      <c r="F106" s="576">
        <f t="shared" si="36"/>
        <v>0</v>
      </c>
      <c r="G106" s="1115">
        <f t="shared" si="37"/>
        <v>0</v>
      </c>
      <c r="I106" s="577">
        <f t="shared" si="38"/>
        <v>0</v>
      </c>
      <c r="J106" s="578"/>
      <c r="K106" s="578"/>
      <c r="L106" s="578"/>
      <c r="M106" s="579">
        <f t="shared" si="39"/>
        <v>0</v>
      </c>
    </row>
    <row r="107" spans="1:13" x14ac:dyDescent="0.2">
      <c r="A107" s="581"/>
      <c r="B107" s="581"/>
      <c r="C107" s="580"/>
      <c r="D107" s="538">
        <f t="shared" si="34"/>
        <v>0</v>
      </c>
      <c r="E107" s="576">
        <f t="shared" si="35"/>
        <v>0</v>
      </c>
      <c r="F107" s="576">
        <f t="shared" si="36"/>
        <v>0</v>
      </c>
      <c r="G107" s="1115">
        <f t="shared" si="37"/>
        <v>0</v>
      </c>
      <c r="I107" s="577">
        <f t="shared" si="38"/>
        <v>0</v>
      </c>
      <c r="J107" s="578"/>
      <c r="K107" s="578"/>
      <c r="L107" s="578"/>
      <c r="M107" s="579">
        <f t="shared" si="39"/>
        <v>0</v>
      </c>
    </row>
    <row r="108" spans="1:13" x14ac:dyDescent="0.2">
      <c r="A108" s="581"/>
      <c r="B108" s="581"/>
      <c r="C108" s="580"/>
      <c r="D108" s="538">
        <f t="shared" si="34"/>
        <v>0</v>
      </c>
      <c r="E108" s="576">
        <f t="shared" si="35"/>
        <v>0</v>
      </c>
      <c r="F108" s="576">
        <f t="shared" si="36"/>
        <v>0</v>
      </c>
      <c r="G108" s="1115">
        <f t="shared" si="37"/>
        <v>0</v>
      </c>
      <c r="I108" s="577">
        <f t="shared" si="38"/>
        <v>0</v>
      </c>
      <c r="J108" s="578"/>
      <c r="K108" s="578"/>
      <c r="L108" s="578"/>
      <c r="M108" s="579">
        <f t="shared" si="39"/>
        <v>0</v>
      </c>
    </row>
    <row r="109" spans="1:13" x14ac:dyDescent="0.2">
      <c r="A109" s="515" t="s">
        <v>801</v>
      </c>
      <c r="B109" s="422"/>
      <c r="C109" s="552"/>
      <c r="D109" s="538">
        <f t="shared" si="34"/>
        <v>0</v>
      </c>
      <c r="E109" s="168">
        <f>SUM(E91:E108)</f>
        <v>0</v>
      </c>
      <c r="F109" s="168">
        <f>SUM(F91:F108)</f>
        <v>0</v>
      </c>
      <c r="G109" s="1116">
        <f>SUM(G91:G108)</f>
        <v>0</v>
      </c>
      <c r="I109" s="603"/>
      <c r="J109" s="604"/>
      <c r="K109" s="604"/>
      <c r="L109" s="604"/>
      <c r="M109" s="605"/>
    </row>
    <row r="110" spans="1:13" x14ac:dyDescent="0.2">
      <c r="A110" s="515" t="s">
        <v>802</v>
      </c>
      <c r="B110" s="422"/>
      <c r="C110" s="552"/>
      <c r="D110" s="579">
        <f t="shared" si="34"/>
        <v>0</v>
      </c>
      <c r="E110" s="586">
        <f>IF(E109=0,0,E109/$D109)</f>
        <v>0</v>
      </c>
      <c r="F110" s="586">
        <f t="shared" ref="F110:G110" si="40">IF(F109=0,0,F109/$D109)</f>
        <v>0</v>
      </c>
      <c r="G110" s="1117">
        <f t="shared" si="40"/>
        <v>0</v>
      </c>
      <c r="I110" s="606"/>
      <c r="J110" s="588"/>
      <c r="K110" s="588"/>
      <c r="L110" s="588"/>
      <c r="M110" s="607"/>
    </row>
    <row r="111" spans="1:13" x14ac:dyDescent="0.2">
      <c r="A111" s="590" t="s">
        <v>282</v>
      </c>
      <c r="B111" s="590" t="s">
        <v>803</v>
      </c>
      <c r="C111" s="580"/>
      <c r="D111" s="538">
        <f t="shared" si="34"/>
        <v>0</v>
      </c>
      <c r="E111" s="538">
        <f>$C111*E$110</f>
        <v>0</v>
      </c>
      <c r="F111" s="538">
        <f t="shared" ref="F111:G113" si="41">$C111*F$110</f>
        <v>0</v>
      </c>
      <c r="G111" s="1115">
        <f t="shared" si="41"/>
        <v>0</v>
      </c>
      <c r="I111" s="606"/>
      <c r="J111" s="588"/>
      <c r="K111" s="588"/>
      <c r="L111" s="588"/>
      <c r="M111" s="607"/>
    </row>
    <row r="112" spans="1:13" x14ac:dyDescent="0.2">
      <c r="A112" s="590" t="s">
        <v>804</v>
      </c>
      <c r="B112" s="590" t="s">
        <v>803</v>
      </c>
      <c r="C112" s="580"/>
      <c r="D112" s="538">
        <f t="shared" si="34"/>
        <v>0</v>
      </c>
      <c r="E112" s="538">
        <f>$C112*E$110</f>
        <v>0</v>
      </c>
      <c r="F112" s="538">
        <f t="shared" si="41"/>
        <v>0</v>
      </c>
      <c r="G112" s="1115">
        <f t="shared" si="41"/>
        <v>0</v>
      </c>
      <c r="I112" s="606"/>
      <c r="J112" s="588"/>
      <c r="K112" s="588"/>
      <c r="L112" s="588"/>
      <c r="M112" s="607"/>
    </row>
    <row r="113" spans="1:13" x14ac:dyDescent="0.2">
      <c r="A113" s="581"/>
      <c r="B113" s="590" t="s">
        <v>803</v>
      </c>
      <c r="C113" s="580"/>
      <c r="D113" s="538">
        <f t="shared" si="34"/>
        <v>0</v>
      </c>
      <c r="E113" s="538">
        <f>$C113*E$110</f>
        <v>0</v>
      </c>
      <c r="F113" s="538">
        <f t="shared" si="41"/>
        <v>0</v>
      </c>
      <c r="G113" s="1115">
        <f t="shared" si="41"/>
        <v>0</v>
      </c>
      <c r="I113" s="608"/>
      <c r="J113" s="609"/>
      <c r="K113" s="609"/>
      <c r="L113" s="609"/>
      <c r="M113" s="610"/>
    </row>
    <row r="114" spans="1:13" x14ac:dyDescent="0.2">
      <c r="A114" s="581"/>
      <c r="B114" s="581"/>
      <c r="C114" s="580"/>
      <c r="D114" s="538">
        <f t="shared" si="34"/>
        <v>0</v>
      </c>
      <c r="E114" s="594">
        <f t="shared" ref="E114:G115" si="42">$C114*J114</f>
        <v>0</v>
      </c>
      <c r="F114" s="594">
        <f t="shared" si="42"/>
        <v>0</v>
      </c>
      <c r="G114" s="1118">
        <f t="shared" si="42"/>
        <v>0</v>
      </c>
      <c r="I114" s="577">
        <f>B114</f>
        <v>0</v>
      </c>
      <c r="J114" s="578"/>
      <c r="K114" s="578"/>
      <c r="L114" s="578"/>
      <c r="M114" s="579">
        <f>SUM(J114:L114)</f>
        <v>0</v>
      </c>
    </row>
    <row r="115" spans="1:13" x14ac:dyDescent="0.2">
      <c r="A115" s="581"/>
      <c r="B115" s="581"/>
      <c r="C115" s="580"/>
      <c r="D115" s="538">
        <f t="shared" si="34"/>
        <v>0</v>
      </c>
      <c r="E115" s="594">
        <f t="shared" si="42"/>
        <v>0</v>
      </c>
      <c r="F115" s="594">
        <f t="shared" si="42"/>
        <v>0</v>
      </c>
      <c r="G115" s="1118">
        <f t="shared" si="42"/>
        <v>0</v>
      </c>
      <c r="I115" s="577">
        <f>B115</f>
        <v>0</v>
      </c>
      <c r="J115" s="578"/>
      <c r="K115" s="578"/>
      <c r="L115" s="578"/>
      <c r="M115" s="579">
        <f>SUM(J115:L115)</f>
        <v>0</v>
      </c>
    </row>
    <row r="116" spans="1:13" x14ac:dyDescent="0.2">
      <c r="A116" s="515" t="s">
        <v>805</v>
      </c>
      <c r="B116" s="422"/>
      <c r="C116" s="552"/>
      <c r="D116" s="538">
        <f t="shared" si="34"/>
        <v>0</v>
      </c>
      <c r="E116" s="168">
        <f>E109+E111+E112+E113+E114+E115</f>
        <v>0</v>
      </c>
      <c r="F116" s="168">
        <f t="shared" ref="F116:G116" si="43">F109+F111+F112+F113+F114+F115</f>
        <v>0</v>
      </c>
      <c r="G116" s="1116">
        <f t="shared" si="43"/>
        <v>0</v>
      </c>
      <c r="I116" s="603"/>
      <c r="J116" s="604"/>
      <c r="K116" s="604"/>
      <c r="L116" s="604"/>
      <c r="M116" s="605"/>
    </row>
    <row r="117" spans="1:13" x14ac:dyDescent="0.2">
      <c r="A117" s="595" t="s">
        <v>811</v>
      </c>
      <c r="B117" s="596"/>
      <c r="C117" s="597"/>
      <c r="D117" s="579" t="e">
        <f t="shared" si="34"/>
        <v>#DIV/0!</v>
      </c>
      <c r="E117" s="586" t="e">
        <f>E116/$D116</f>
        <v>#DIV/0!</v>
      </c>
      <c r="F117" s="586" t="e">
        <f t="shared" ref="F117:G117" si="44">F116/$D116</f>
        <v>#DIV/0!</v>
      </c>
      <c r="G117" s="1117" t="e">
        <f t="shared" si="44"/>
        <v>#DIV/0!</v>
      </c>
      <c r="I117" s="608"/>
      <c r="J117" s="609"/>
      <c r="K117" s="609"/>
      <c r="L117" s="609"/>
      <c r="M117" s="610"/>
    </row>
    <row r="118" spans="1:13" x14ac:dyDescent="0.2">
      <c r="A118" s="428" t="s">
        <v>807</v>
      </c>
      <c r="B118" s="581"/>
      <c r="C118" s="580"/>
      <c r="D118" s="538">
        <f t="shared" si="34"/>
        <v>0</v>
      </c>
      <c r="E118" s="576">
        <f>$C118*J118</f>
        <v>0</v>
      </c>
      <c r="F118" s="576">
        <f>$C118*K118</f>
        <v>0</v>
      </c>
      <c r="G118" s="1115">
        <f>$C118*L118</f>
        <v>0</v>
      </c>
      <c r="I118" s="577">
        <f>B118</f>
        <v>0</v>
      </c>
      <c r="J118" s="578"/>
      <c r="K118" s="578"/>
      <c r="L118" s="578"/>
      <c r="M118" s="579">
        <f>SUM(J118:L118)</f>
        <v>0</v>
      </c>
    </row>
    <row r="119" spans="1:13" ht="15.75" x14ac:dyDescent="0.25">
      <c r="A119" s="428" t="s">
        <v>810</v>
      </c>
      <c r="B119" s="429"/>
      <c r="C119" s="598"/>
      <c r="D119" s="538">
        <f>D116+D118</f>
        <v>0</v>
      </c>
      <c r="E119" s="538">
        <f t="shared" ref="E119:G119" si="45">E116+E118</f>
        <v>0</v>
      </c>
      <c r="F119" s="538">
        <f t="shared" si="45"/>
        <v>0</v>
      </c>
      <c r="G119" s="1115">
        <f t="shared" si="45"/>
        <v>0</v>
      </c>
    </row>
    <row r="120" spans="1:13" ht="15" customHeight="1" x14ac:dyDescent="0.25">
      <c r="C120" s="599"/>
      <c r="D120" s="563"/>
      <c r="E120" s="563"/>
      <c r="F120" s="563"/>
      <c r="G120" s="563"/>
    </row>
    <row r="121" spans="1:13" ht="15" customHeight="1" x14ac:dyDescent="0.25">
      <c r="D121" s="599"/>
      <c r="E121" s="601"/>
      <c r="F121" s="601"/>
      <c r="G121" s="601"/>
      <c r="I121" s="275"/>
      <c r="J121" s="275"/>
      <c r="K121" s="275"/>
      <c r="L121" s="275"/>
      <c r="M121" s="275"/>
    </row>
    <row r="122" spans="1:13" ht="40.15" customHeight="1" x14ac:dyDescent="0.2">
      <c r="A122" s="567" t="s">
        <v>789</v>
      </c>
      <c r="B122" s="568" t="s">
        <v>183</v>
      </c>
      <c r="C122" s="568" t="s">
        <v>790</v>
      </c>
      <c r="D122" s="568" t="s">
        <v>791</v>
      </c>
      <c r="E122" s="519" t="s">
        <v>124</v>
      </c>
      <c r="F122" s="520" t="s">
        <v>125</v>
      </c>
      <c r="G122" s="519" t="s">
        <v>283</v>
      </c>
      <c r="I122" s="568" t="s">
        <v>183</v>
      </c>
      <c r="J122" s="519" t="s">
        <v>124</v>
      </c>
      <c r="K122" s="520" t="s">
        <v>125</v>
      </c>
      <c r="L122" s="521" t="s">
        <v>283</v>
      </c>
      <c r="M122" s="569" t="s">
        <v>130</v>
      </c>
    </row>
    <row r="123" spans="1:13" ht="15" customHeight="1" x14ac:dyDescent="0.2">
      <c r="A123" s="602" t="s">
        <v>812</v>
      </c>
      <c r="B123" s="571" t="s">
        <v>777</v>
      </c>
      <c r="C123" s="572"/>
      <c r="D123" s="572"/>
      <c r="E123" s="572"/>
      <c r="F123" s="572"/>
      <c r="G123" s="1114"/>
      <c r="I123" s="528"/>
      <c r="J123" s="572"/>
      <c r="K123" s="572"/>
      <c r="L123" s="572"/>
      <c r="M123" s="529"/>
    </row>
    <row r="124" spans="1:13" ht="15" customHeight="1" x14ac:dyDescent="0.2">
      <c r="A124" s="611" t="s">
        <v>792</v>
      </c>
      <c r="B124" s="501"/>
      <c r="C124" s="580"/>
      <c r="D124" s="575">
        <f t="shared" ref="D124:D151" si="46">SUM(E124:G124)</f>
        <v>0</v>
      </c>
      <c r="E124" s="576">
        <f t="shared" ref="E124:E141" si="47">$C124*J124</f>
        <v>0</v>
      </c>
      <c r="F124" s="576">
        <f t="shared" ref="F124:F141" si="48">$C124*K124</f>
        <v>0</v>
      </c>
      <c r="G124" s="1115">
        <f t="shared" ref="G124:G141" si="49">$C124*L124</f>
        <v>0</v>
      </c>
      <c r="I124" s="577">
        <f t="shared" ref="I124:I141" si="50">B124</f>
        <v>0</v>
      </c>
      <c r="J124" s="578"/>
      <c r="K124" s="578"/>
      <c r="L124" s="578"/>
      <c r="M124" s="579">
        <f t="shared" ref="M124:M141" si="51">SUM(J124:L124)</f>
        <v>0</v>
      </c>
    </row>
    <row r="125" spans="1:13" ht="15" customHeight="1" x14ac:dyDescent="0.2">
      <c r="A125" s="515" t="s">
        <v>793</v>
      </c>
      <c r="B125" s="581"/>
      <c r="C125" s="580"/>
      <c r="D125" s="538">
        <f t="shared" si="46"/>
        <v>0</v>
      </c>
      <c r="E125" s="576">
        <f t="shared" si="47"/>
        <v>0</v>
      </c>
      <c r="F125" s="576">
        <f t="shared" si="48"/>
        <v>0</v>
      </c>
      <c r="G125" s="1115">
        <f t="shared" si="49"/>
        <v>0</v>
      </c>
      <c r="I125" s="577">
        <f t="shared" si="50"/>
        <v>0</v>
      </c>
      <c r="J125" s="578"/>
      <c r="K125" s="578"/>
      <c r="L125" s="578"/>
      <c r="M125" s="579">
        <f t="shared" si="51"/>
        <v>0</v>
      </c>
    </row>
    <row r="126" spans="1:13" ht="15" customHeight="1" x14ac:dyDescent="0.2">
      <c r="A126" s="515" t="s">
        <v>138</v>
      </c>
      <c r="B126" s="581"/>
      <c r="C126" s="580"/>
      <c r="D126" s="538">
        <f t="shared" si="46"/>
        <v>0</v>
      </c>
      <c r="E126" s="576">
        <f t="shared" si="47"/>
        <v>0</v>
      </c>
      <c r="F126" s="576">
        <f t="shared" si="48"/>
        <v>0</v>
      </c>
      <c r="G126" s="1115">
        <f t="shared" si="49"/>
        <v>0</v>
      </c>
      <c r="I126" s="577">
        <f t="shared" si="50"/>
        <v>0</v>
      </c>
      <c r="J126" s="578"/>
      <c r="K126" s="578"/>
      <c r="L126" s="578"/>
      <c r="M126" s="579">
        <f t="shared" si="51"/>
        <v>0</v>
      </c>
    </row>
    <row r="127" spans="1:13" ht="15" customHeight="1" x14ac:dyDescent="0.2">
      <c r="A127" s="515" t="s">
        <v>794</v>
      </c>
      <c r="B127" s="581"/>
      <c r="C127" s="580"/>
      <c r="D127" s="538">
        <f t="shared" si="46"/>
        <v>0</v>
      </c>
      <c r="E127" s="576">
        <f t="shared" si="47"/>
        <v>0</v>
      </c>
      <c r="F127" s="576">
        <f t="shared" si="48"/>
        <v>0</v>
      </c>
      <c r="G127" s="1115">
        <f t="shared" si="49"/>
        <v>0</v>
      </c>
      <c r="I127" s="577">
        <f t="shared" si="50"/>
        <v>0</v>
      </c>
      <c r="J127" s="578"/>
      <c r="K127" s="578"/>
      <c r="L127" s="578"/>
      <c r="M127" s="579">
        <f t="shared" si="51"/>
        <v>0</v>
      </c>
    </row>
    <row r="128" spans="1:13" ht="15" customHeight="1" x14ac:dyDescent="0.2">
      <c r="A128" s="515" t="s">
        <v>795</v>
      </c>
      <c r="B128" s="581"/>
      <c r="C128" s="580"/>
      <c r="D128" s="538">
        <f t="shared" si="46"/>
        <v>0</v>
      </c>
      <c r="E128" s="576">
        <f t="shared" si="47"/>
        <v>0</v>
      </c>
      <c r="F128" s="576">
        <f t="shared" si="48"/>
        <v>0</v>
      </c>
      <c r="G128" s="1115">
        <f t="shared" si="49"/>
        <v>0</v>
      </c>
      <c r="I128" s="577">
        <f t="shared" si="50"/>
        <v>0</v>
      </c>
      <c r="J128" s="578"/>
      <c r="K128" s="578"/>
      <c r="L128" s="578"/>
      <c r="M128" s="579">
        <f t="shared" si="51"/>
        <v>0</v>
      </c>
    </row>
    <row r="129" spans="1:13" ht="15" customHeight="1" x14ac:dyDescent="0.2">
      <c r="A129" s="515" t="s">
        <v>796</v>
      </c>
      <c r="B129" s="581"/>
      <c r="C129" s="580"/>
      <c r="D129" s="538">
        <f t="shared" si="46"/>
        <v>0</v>
      </c>
      <c r="E129" s="576">
        <f t="shared" si="47"/>
        <v>0</v>
      </c>
      <c r="F129" s="576">
        <f t="shared" si="48"/>
        <v>0</v>
      </c>
      <c r="G129" s="1115">
        <f t="shared" si="49"/>
        <v>0</v>
      </c>
      <c r="I129" s="577">
        <f t="shared" si="50"/>
        <v>0</v>
      </c>
      <c r="J129" s="578"/>
      <c r="K129" s="578"/>
      <c r="L129" s="578"/>
      <c r="M129" s="579">
        <f t="shared" si="51"/>
        <v>0</v>
      </c>
    </row>
    <row r="130" spans="1:13" ht="15" customHeight="1" x14ac:dyDescent="0.2">
      <c r="A130" s="515" t="s">
        <v>797</v>
      </c>
      <c r="B130" s="581"/>
      <c r="C130" s="580"/>
      <c r="D130" s="538">
        <f t="shared" si="46"/>
        <v>0</v>
      </c>
      <c r="E130" s="576">
        <f t="shared" si="47"/>
        <v>0</v>
      </c>
      <c r="F130" s="576">
        <f t="shared" si="48"/>
        <v>0</v>
      </c>
      <c r="G130" s="1115">
        <f t="shared" si="49"/>
        <v>0</v>
      </c>
      <c r="I130" s="577">
        <f t="shared" si="50"/>
        <v>0</v>
      </c>
      <c r="J130" s="578"/>
      <c r="K130" s="578"/>
      <c r="L130" s="578"/>
      <c r="M130" s="579">
        <f t="shared" si="51"/>
        <v>0</v>
      </c>
    </row>
    <row r="131" spans="1:13" ht="15" customHeight="1" x14ac:dyDescent="0.2">
      <c r="A131" s="515" t="s">
        <v>798</v>
      </c>
      <c r="B131" s="581"/>
      <c r="C131" s="580"/>
      <c r="D131" s="538">
        <f t="shared" si="46"/>
        <v>0</v>
      </c>
      <c r="E131" s="576">
        <f t="shared" si="47"/>
        <v>0</v>
      </c>
      <c r="F131" s="576">
        <f t="shared" si="48"/>
        <v>0</v>
      </c>
      <c r="G131" s="1115">
        <f t="shared" si="49"/>
        <v>0</v>
      </c>
      <c r="I131" s="577">
        <f t="shared" si="50"/>
        <v>0</v>
      </c>
      <c r="J131" s="578"/>
      <c r="K131" s="578"/>
      <c r="L131" s="578"/>
      <c r="M131" s="579">
        <f t="shared" si="51"/>
        <v>0</v>
      </c>
    </row>
    <row r="132" spans="1:13" ht="15" customHeight="1" x14ac:dyDescent="0.2">
      <c r="A132" s="515" t="s">
        <v>170</v>
      </c>
      <c r="B132" s="581"/>
      <c r="C132" s="580"/>
      <c r="D132" s="538">
        <f t="shared" si="46"/>
        <v>0</v>
      </c>
      <c r="E132" s="576">
        <f t="shared" si="47"/>
        <v>0</v>
      </c>
      <c r="F132" s="576">
        <f t="shared" si="48"/>
        <v>0</v>
      </c>
      <c r="G132" s="1115">
        <f t="shared" si="49"/>
        <v>0</v>
      </c>
      <c r="I132" s="577">
        <f t="shared" si="50"/>
        <v>0</v>
      </c>
      <c r="J132" s="578"/>
      <c r="K132" s="578"/>
      <c r="L132" s="578"/>
      <c r="M132" s="579">
        <f t="shared" si="51"/>
        <v>0</v>
      </c>
    </row>
    <row r="133" spans="1:13" ht="15" customHeight="1" x14ac:dyDescent="0.2">
      <c r="A133" s="515" t="s">
        <v>139</v>
      </c>
      <c r="B133" s="581"/>
      <c r="C133" s="580"/>
      <c r="D133" s="538">
        <f t="shared" si="46"/>
        <v>0</v>
      </c>
      <c r="E133" s="576">
        <f t="shared" si="47"/>
        <v>0</v>
      </c>
      <c r="F133" s="576">
        <f t="shared" si="48"/>
        <v>0</v>
      </c>
      <c r="G133" s="1115">
        <f t="shared" si="49"/>
        <v>0</v>
      </c>
      <c r="I133" s="577">
        <f t="shared" si="50"/>
        <v>0</v>
      </c>
      <c r="J133" s="578"/>
      <c r="K133" s="578"/>
      <c r="L133" s="578"/>
      <c r="M133" s="579">
        <f t="shared" si="51"/>
        <v>0</v>
      </c>
    </row>
    <row r="134" spans="1:13" ht="15" customHeight="1" x14ac:dyDescent="0.2">
      <c r="A134" s="582" t="s">
        <v>799</v>
      </c>
      <c r="B134" s="581"/>
      <c r="C134" s="580"/>
      <c r="D134" s="538">
        <f t="shared" si="46"/>
        <v>0</v>
      </c>
      <c r="E134" s="576">
        <f t="shared" si="47"/>
        <v>0</v>
      </c>
      <c r="F134" s="576">
        <f t="shared" si="48"/>
        <v>0</v>
      </c>
      <c r="G134" s="1115">
        <f t="shared" si="49"/>
        <v>0</v>
      </c>
      <c r="I134" s="577">
        <f t="shared" si="50"/>
        <v>0</v>
      </c>
      <c r="J134" s="578"/>
      <c r="K134" s="578"/>
      <c r="L134" s="578"/>
      <c r="M134" s="579">
        <f t="shared" si="51"/>
        <v>0</v>
      </c>
    </row>
    <row r="135" spans="1:13" ht="15" customHeight="1" x14ac:dyDescent="0.2">
      <c r="A135" s="515" t="s">
        <v>800</v>
      </c>
      <c r="B135" s="581"/>
      <c r="C135" s="580"/>
      <c r="D135" s="538">
        <f t="shared" si="46"/>
        <v>0</v>
      </c>
      <c r="E135" s="576">
        <f t="shared" si="47"/>
        <v>0</v>
      </c>
      <c r="F135" s="576">
        <f t="shared" si="48"/>
        <v>0</v>
      </c>
      <c r="G135" s="1115">
        <f t="shared" si="49"/>
        <v>0</v>
      </c>
      <c r="I135" s="577">
        <f t="shared" si="50"/>
        <v>0</v>
      </c>
      <c r="J135" s="578"/>
      <c r="K135" s="578"/>
      <c r="L135" s="578"/>
      <c r="M135" s="579">
        <f t="shared" si="51"/>
        <v>0</v>
      </c>
    </row>
    <row r="136" spans="1:13" ht="15" customHeight="1" x14ac:dyDescent="0.2">
      <c r="A136" s="581"/>
      <c r="B136" s="581"/>
      <c r="C136" s="580"/>
      <c r="D136" s="538">
        <f t="shared" si="46"/>
        <v>0</v>
      </c>
      <c r="E136" s="576">
        <f t="shared" si="47"/>
        <v>0</v>
      </c>
      <c r="F136" s="576">
        <f t="shared" si="48"/>
        <v>0</v>
      </c>
      <c r="G136" s="1115">
        <f t="shared" si="49"/>
        <v>0</v>
      </c>
      <c r="I136" s="577">
        <f t="shared" si="50"/>
        <v>0</v>
      </c>
      <c r="J136" s="578"/>
      <c r="K136" s="578"/>
      <c r="L136" s="578"/>
      <c r="M136" s="579">
        <f t="shared" si="51"/>
        <v>0</v>
      </c>
    </row>
    <row r="137" spans="1:13" ht="15" customHeight="1" x14ac:dyDescent="0.2">
      <c r="A137" s="581"/>
      <c r="B137" s="581"/>
      <c r="C137" s="580"/>
      <c r="D137" s="538">
        <f t="shared" si="46"/>
        <v>0</v>
      </c>
      <c r="E137" s="576">
        <f t="shared" si="47"/>
        <v>0</v>
      </c>
      <c r="F137" s="576">
        <f t="shared" si="48"/>
        <v>0</v>
      </c>
      <c r="G137" s="1115">
        <f t="shared" si="49"/>
        <v>0</v>
      </c>
      <c r="I137" s="577">
        <f t="shared" si="50"/>
        <v>0</v>
      </c>
      <c r="J137" s="578"/>
      <c r="K137" s="578"/>
      <c r="L137" s="578"/>
      <c r="M137" s="579">
        <f t="shared" si="51"/>
        <v>0</v>
      </c>
    </row>
    <row r="138" spans="1:13" ht="15" customHeight="1" x14ac:dyDescent="0.2">
      <c r="A138" s="581"/>
      <c r="B138" s="581"/>
      <c r="C138" s="580"/>
      <c r="D138" s="538">
        <f t="shared" si="46"/>
        <v>0</v>
      </c>
      <c r="E138" s="576">
        <f t="shared" si="47"/>
        <v>0</v>
      </c>
      <c r="F138" s="576">
        <f t="shared" si="48"/>
        <v>0</v>
      </c>
      <c r="G138" s="1115">
        <f t="shared" si="49"/>
        <v>0</v>
      </c>
      <c r="I138" s="577">
        <f t="shared" si="50"/>
        <v>0</v>
      </c>
      <c r="J138" s="578"/>
      <c r="K138" s="578"/>
      <c r="L138" s="578"/>
      <c r="M138" s="579">
        <f t="shared" si="51"/>
        <v>0</v>
      </c>
    </row>
    <row r="139" spans="1:13" ht="15" customHeight="1" x14ac:dyDescent="0.2">
      <c r="A139" s="581"/>
      <c r="B139" s="581"/>
      <c r="C139" s="580"/>
      <c r="D139" s="538">
        <f t="shared" si="46"/>
        <v>0</v>
      </c>
      <c r="E139" s="576">
        <f t="shared" si="47"/>
        <v>0</v>
      </c>
      <c r="F139" s="576">
        <f t="shared" si="48"/>
        <v>0</v>
      </c>
      <c r="G139" s="1115">
        <f t="shared" si="49"/>
        <v>0</v>
      </c>
      <c r="I139" s="577">
        <f t="shared" si="50"/>
        <v>0</v>
      </c>
      <c r="J139" s="578"/>
      <c r="K139" s="578"/>
      <c r="L139" s="578"/>
      <c r="M139" s="579">
        <f t="shared" si="51"/>
        <v>0</v>
      </c>
    </row>
    <row r="140" spans="1:13" ht="15" customHeight="1" x14ac:dyDescent="0.2">
      <c r="A140" s="581"/>
      <c r="B140" s="581"/>
      <c r="C140" s="580"/>
      <c r="D140" s="538">
        <f t="shared" si="46"/>
        <v>0</v>
      </c>
      <c r="E140" s="576">
        <f t="shared" si="47"/>
        <v>0</v>
      </c>
      <c r="F140" s="576">
        <f t="shared" si="48"/>
        <v>0</v>
      </c>
      <c r="G140" s="1115">
        <f t="shared" si="49"/>
        <v>0</v>
      </c>
      <c r="I140" s="577">
        <f t="shared" si="50"/>
        <v>0</v>
      </c>
      <c r="J140" s="578"/>
      <c r="K140" s="578"/>
      <c r="L140" s="578"/>
      <c r="M140" s="579">
        <f t="shared" si="51"/>
        <v>0</v>
      </c>
    </row>
    <row r="141" spans="1:13" ht="15" customHeight="1" x14ac:dyDescent="0.2">
      <c r="A141" s="581"/>
      <c r="B141" s="581"/>
      <c r="C141" s="580"/>
      <c r="D141" s="538">
        <f t="shared" si="46"/>
        <v>0</v>
      </c>
      <c r="E141" s="576">
        <f t="shared" si="47"/>
        <v>0</v>
      </c>
      <c r="F141" s="576">
        <f t="shared" si="48"/>
        <v>0</v>
      </c>
      <c r="G141" s="1115">
        <f t="shared" si="49"/>
        <v>0</v>
      </c>
      <c r="I141" s="577">
        <f t="shared" si="50"/>
        <v>0</v>
      </c>
      <c r="J141" s="578"/>
      <c r="K141" s="578"/>
      <c r="L141" s="578"/>
      <c r="M141" s="579">
        <f t="shared" si="51"/>
        <v>0</v>
      </c>
    </row>
    <row r="142" spans="1:13" ht="15" customHeight="1" x14ac:dyDescent="0.2">
      <c r="A142" s="515" t="s">
        <v>801</v>
      </c>
      <c r="B142" s="422"/>
      <c r="C142" s="552"/>
      <c r="D142" s="538">
        <f t="shared" si="46"/>
        <v>0</v>
      </c>
      <c r="E142" s="168">
        <f>SUM(E124:E141)</f>
        <v>0</v>
      </c>
      <c r="F142" s="168">
        <f>SUM(F124:F141)</f>
        <v>0</v>
      </c>
      <c r="G142" s="1116">
        <f>SUM(G124:G141)</f>
        <v>0</v>
      </c>
      <c r="I142" s="612"/>
      <c r="J142" s="613"/>
      <c r="K142" s="613"/>
      <c r="L142" s="613"/>
      <c r="M142" s="614"/>
    </row>
    <row r="143" spans="1:13" ht="15" customHeight="1" x14ac:dyDescent="0.2">
      <c r="A143" s="515" t="s">
        <v>802</v>
      </c>
      <c r="B143" s="422"/>
      <c r="C143" s="552"/>
      <c r="D143" s="579">
        <f t="shared" si="46"/>
        <v>0</v>
      </c>
      <c r="E143" s="586">
        <f>IF(E142=0,0,E142/$D142)</f>
        <v>0</v>
      </c>
      <c r="F143" s="586">
        <f t="shared" ref="F143:G143" si="52">IF(F142=0,0,F142/$D142)</f>
        <v>0</v>
      </c>
      <c r="G143" s="1117">
        <f t="shared" si="52"/>
        <v>0</v>
      </c>
      <c r="I143" s="615"/>
      <c r="J143" s="616"/>
      <c r="K143" s="616"/>
      <c r="L143" s="616"/>
      <c r="M143" s="617"/>
    </row>
    <row r="144" spans="1:13" ht="15" customHeight="1" x14ac:dyDescent="0.2">
      <c r="A144" s="590" t="s">
        <v>282</v>
      </c>
      <c r="B144" s="590" t="s">
        <v>803</v>
      </c>
      <c r="C144" s="580"/>
      <c r="D144" s="538">
        <f t="shared" si="46"/>
        <v>0</v>
      </c>
      <c r="E144" s="538">
        <f>$C144*E$143</f>
        <v>0</v>
      </c>
      <c r="F144" s="538">
        <f t="shared" ref="F144:G146" si="53">$C144*F$143</f>
        <v>0</v>
      </c>
      <c r="G144" s="1115">
        <f t="shared" si="53"/>
        <v>0</v>
      </c>
      <c r="I144" s="615"/>
      <c r="J144" s="616"/>
      <c r="K144" s="616"/>
      <c r="L144" s="616"/>
      <c r="M144" s="617"/>
    </row>
    <row r="145" spans="1:13" ht="15" customHeight="1" x14ac:dyDescent="0.2">
      <c r="A145" s="590" t="s">
        <v>804</v>
      </c>
      <c r="B145" s="590" t="s">
        <v>803</v>
      </c>
      <c r="C145" s="580"/>
      <c r="D145" s="538">
        <f t="shared" si="46"/>
        <v>0</v>
      </c>
      <c r="E145" s="538">
        <f>$C145*E$143</f>
        <v>0</v>
      </c>
      <c r="F145" s="538">
        <f t="shared" si="53"/>
        <v>0</v>
      </c>
      <c r="G145" s="1115">
        <f t="shared" si="53"/>
        <v>0</v>
      </c>
      <c r="I145" s="615"/>
      <c r="J145" s="616"/>
      <c r="K145" s="616"/>
      <c r="L145" s="616"/>
      <c r="M145" s="617"/>
    </row>
    <row r="146" spans="1:13" ht="15" customHeight="1" x14ac:dyDescent="0.2">
      <c r="A146" s="581"/>
      <c r="B146" s="590" t="s">
        <v>803</v>
      </c>
      <c r="C146" s="580"/>
      <c r="D146" s="538">
        <f t="shared" si="46"/>
        <v>0</v>
      </c>
      <c r="E146" s="538">
        <f>$C146*E$143</f>
        <v>0</v>
      </c>
      <c r="F146" s="538">
        <f t="shared" si="53"/>
        <v>0</v>
      </c>
      <c r="G146" s="1115">
        <f t="shared" si="53"/>
        <v>0</v>
      </c>
      <c r="I146" s="618"/>
      <c r="J146" s="619"/>
      <c r="K146" s="619"/>
      <c r="L146" s="619"/>
      <c r="M146" s="620"/>
    </row>
    <row r="147" spans="1:13" ht="15" customHeight="1" x14ac:dyDescent="0.2">
      <c r="A147" s="581"/>
      <c r="B147" s="581"/>
      <c r="C147" s="580"/>
      <c r="D147" s="538">
        <f t="shared" si="46"/>
        <v>0</v>
      </c>
      <c r="E147" s="594">
        <f t="shared" ref="E147:G148" si="54">$C147*J147</f>
        <v>0</v>
      </c>
      <c r="F147" s="594">
        <f t="shared" si="54"/>
        <v>0</v>
      </c>
      <c r="G147" s="1118">
        <f t="shared" si="54"/>
        <v>0</v>
      </c>
      <c r="I147" s="577">
        <f>B147</f>
        <v>0</v>
      </c>
      <c r="J147" s="578"/>
      <c r="K147" s="578"/>
      <c r="L147" s="578"/>
      <c r="M147" s="579">
        <f>SUM(J147:L147)</f>
        <v>0</v>
      </c>
    </row>
    <row r="148" spans="1:13" ht="15" customHeight="1" x14ac:dyDescent="0.2">
      <c r="A148" s="581"/>
      <c r="B148" s="581"/>
      <c r="C148" s="580"/>
      <c r="D148" s="538">
        <f t="shared" si="46"/>
        <v>0</v>
      </c>
      <c r="E148" s="594">
        <f t="shared" si="54"/>
        <v>0</v>
      </c>
      <c r="F148" s="594">
        <f t="shared" si="54"/>
        <v>0</v>
      </c>
      <c r="G148" s="1118">
        <f t="shared" si="54"/>
        <v>0</v>
      </c>
      <c r="I148" s="577">
        <f>B148</f>
        <v>0</v>
      </c>
      <c r="J148" s="578"/>
      <c r="K148" s="578"/>
      <c r="L148" s="578"/>
      <c r="M148" s="579">
        <f>SUM(J148:L148)</f>
        <v>0</v>
      </c>
    </row>
    <row r="149" spans="1:13" ht="15" customHeight="1" x14ac:dyDescent="0.2">
      <c r="A149" s="515" t="s">
        <v>805</v>
      </c>
      <c r="B149" s="422"/>
      <c r="C149" s="552"/>
      <c r="D149" s="538">
        <f t="shared" si="46"/>
        <v>0</v>
      </c>
      <c r="E149" s="168">
        <f>E142+E144+E145+E146+E147+E148</f>
        <v>0</v>
      </c>
      <c r="F149" s="168">
        <f t="shared" ref="F149:G149" si="55">F142+F144+F145+F146+F147+F148</f>
        <v>0</v>
      </c>
      <c r="G149" s="1116">
        <f t="shared" si="55"/>
        <v>0</v>
      </c>
      <c r="I149" s="612"/>
      <c r="J149" s="613"/>
      <c r="K149" s="613"/>
      <c r="L149" s="613"/>
      <c r="M149" s="614"/>
    </row>
    <row r="150" spans="1:13" ht="15" customHeight="1" x14ac:dyDescent="0.2">
      <c r="A150" s="595" t="s">
        <v>813</v>
      </c>
      <c r="B150" s="596"/>
      <c r="C150" s="597"/>
      <c r="D150" s="579" t="e">
        <f t="shared" si="46"/>
        <v>#DIV/0!</v>
      </c>
      <c r="E150" s="586" t="e">
        <f>E149/$D149</f>
        <v>#DIV/0!</v>
      </c>
      <c r="F150" s="586" t="e">
        <f t="shared" ref="F150:G150" si="56">F149/$D149</f>
        <v>#DIV/0!</v>
      </c>
      <c r="G150" s="1117" t="e">
        <f t="shared" si="56"/>
        <v>#DIV/0!</v>
      </c>
      <c r="I150" s="618"/>
      <c r="J150" s="619"/>
      <c r="K150" s="619"/>
      <c r="L150" s="619"/>
      <c r="M150" s="620"/>
    </row>
    <row r="151" spans="1:13" ht="15" customHeight="1" x14ac:dyDescent="0.2">
      <c r="A151" s="428" t="s">
        <v>807</v>
      </c>
      <c r="B151" s="581"/>
      <c r="C151" s="580"/>
      <c r="D151" s="538">
        <f t="shared" si="46"/>
        <v>0</v>
      </c>
      <c r="E151" s="576">
        <f>$C151*J151</f>
        <v>0</v>
      </c>
      <c r="F151" s="576">
        <f>$C151*K151</f>
        <v>0</v>
      </c>
      <c r="G151" s="1115">
        <f>$C151*L151</f>
        <v>0</v>
      </c>
      <c r="I151" s="577">
        <f>B151</f>
        <v>0</v>
      </c>
      <c r="J151" s="578"/>
      <c r="K151" s="578"/>
      <c r="L151" s="578"/>
      <c r="M151" s="579">
        <f>SUM(J151:L151)</f>
        <v>0</v>
      </c>
    </row>
    <row r="152" spans="1:13" ht="15" customHeight="1" x14ac:dyDescent="0.25">
      <c r="A152" s="428" t="s">
        <v>810</v>
      </c>
      <c r="B152" s="429"/>
      <c r="C152" s="598"/>
      <c r="D152" s="538">
        <f>D149+D151</f>
        <v>0</v>
      </c>
      <c r="E152" s="538">
        <f t="shared" ref="E152:G152" si="57">E149+E151</f>
        <v>0</v>
      </c>
      <c r="F152" s="538">
        <f t="shared" si="57"/>
        <v>0</v>
      </c>
      <c r="G152" s="1115">
        <f t="shared" si="57"/>
        <v>0</v>
      </c>
    </row>
    <row r="153" spans="1:13" ht="15" customHeight="1" x14ac:dyDescent="0.25">
      <c r="C153" s="599"/>
      <c r="D153" s="563"/>
      <c r="E153" s="563"/>
      <c r="F153" s="563"/>
      <c r="G153" s="563"/>
    </row>
    <row r="154" spans="1:13" ht="15" customHeight="1" x14ac:dyDescent="0.2">
      <c r="I154" s="275"/>
      <c r="J154" s="275"/>
      <c r="K154" s="275"/>
      <c r="L154" s="275"/>
      <c r="M154" s="275"/>
    </row>
    <row r="155" spans="1:13" ht="40.15" customHeight="1" x14ac:dyDescent="0.2">
      <c r="A155" s="567" t="s">
        <v>789</v>
      </c>
      <c r="B155" s="568" t="s">
        <v>183</v>
      </c>
      <c r="C155" s="568" t="s">
        <v>790</v>
      </c>
      <c r="D155" s="568" t="s">
        <v>791</v>
      </c>
      <c r="E155" s="519" t="s">
        <v>124</v>
      </c>
      <c r="F155" s="520" t="s">
        <v>125</v>
      </c>
      <c r="G155" s="519" t="s">
        <v>283</v>
      </c>
      <c r="I155" s="568" t="s">
        <v>183</v>
      </c>
      <c r="J155" s="519" t="s">
        <v>124</v>
      </c>
      <c r="K155" s="520" t="s">
        <v>125</v>
      </c>
      <c r="L155" s="521" t="s">
        <v>283</v>
      </c>
      <c r="M155" s="569" t="s">
        <v>130</v>
      </c>
    </row>
    <row r="156" spans="1:13" ht="15" customHeight="1" x14ac:dyDescent="0.2">
      <c r="A156" s="602" t="s">
        <v>814</v>
      </c>
      <c r="B156" s="571" t="s">
        <v>779</v>
      </c>
      <c r="C156" s="572"/>
      <c r="D156" s="572"/>
      <c r="E156" s="572"/>
      <c r="F156" s="572"/>
      <c r="G156" s="1114"/>
      <c r="I156" s="583"/>
      <c r="J156" s="572"/>
      <c r="K156" s="572"/>
      <c r="L156" s="572"/>
      <c r="M156" s="529"/>
    </row>
    <row r="157" spans="1:13" ht="15" customHeight="1" x14ac:dyDescent="0.2">
      <c r="A157" s="611" t="s">
        <v>792</v>
      </c>
      <c r="B157" s="501"/>
      <c r="C157" s="580"/>
      <c r="D157" s="575">
        <f t="shared" ref="D157:D184" si="58">SUM(E157:G157)</f>
        <v>0</v>
      </c>
      <c r="E157" s="576">
        <f t="shared" ref="E157:E174" si="59">$C157*J157</f>
        <v>0</v>
      </c>
      <c r="F157" s="576">
        <f t="shared" ref="F157:F174" si="60">$C157*K157</f>
        <v>0</v>
      </c>
      <c r="G157" s="1115">
        <f t="shared" ref="G157:G174" si="61">$C157*L157</f>
        <v>0</v>
      </c>
      <c r="I157" s="577">
        <f t="shared" ref="I157:I174" si="62">B157</f>
        <v>0</v>
      </c>
      <c r="J157" s="621"/>
      <c r="K157" s="578"/>
      <c r="L157" s="578"/>
      <c r="M157" s="579">
        <f t="shared" ref="M157:M174" si="63">SUM(J157:L157)</f>
        <v>0</v>
      </c>
    </row>
    <row r="158" spans="1:13" ht="15" customHeight="1" x14ac:dyDescent="0.2">
      <c r="A158" s="515" t="s">
        <v>793</v>
      </c>
      <c r="B158" s="581"/>
      <c r="C158" s="580"/>
      <c r="D158" s="538">
        <f t="shared" si="58"/>
        <v>0</v>
      </c>
      <c r="E158" s="576">
        <f t="shared" si="59"/>
        <v>0</v>
      </c>
      <c r="F158" s="576">
        <f t="shared" si="60"/>
        <v>0</v>
      </c>
      <c r="G158" s="1115">
        <f t="shared" si="61"/>
        <v>0</v>
      </c>
      <c r="I158" s="577">
        <f t="shared" si="62"/>
        <v>0</v>
      </c>
      <c r="J158" s="621"/>
      <c r="K158" s="578"/>
      <c r="L158" s="578"/>
      <c r="M158" s="579">
        <f t="shared" si="63"/>
        <v>0</v>
      </c>
    </row>
    <row r="159" spans="1:13" ht="15" customHeight="1" x14ac:dyDescent="0.2">
      <c r="A159" s="515" t="s">
        <v>138</v>
      </c>
      <c r="B159" s="581"/>
      <c r="C159" s="580"/>
      <c r="D159" s="538">
        <f t="shared" si="58"/>
        <v>0</v>
      </c>
      <c r="E159" s="576">
        <f t="shared" si="59"/>
        <v>0</v>
      </c>
      <c r="F159" s="576">
        <f t="shared" si="60"/>
        <v>0</v>
      </c>
      <c r="G159" s="1115">
        <f t="shared" si="61"/>
        <v>0</v>
      </c>
      <c r="I159" s="577">
        <f t="shared" si="62"/>
        <v>0</v>
      </c>
      <c r="J159" s="621"/>
      <c r="K159" s="578"/>
      <c r="L159" s="578"/>
      <c r="M159" s="579">
        <f t="shared" si="63"/>
        <v>0</v>
      </c>
    </row>
    <row r="160" spans="1:13" ht="15" customHeight="1" x14ac:dyDescent="0.2">
      <c r="A160" s="515" t="s">
        <v>794</v>
      </c>
      <c r="B160" s="581"/>
      <c r="C160" s="580"/>
      <c r="D160" s="538">
        <f t="shared" si="58"/>
        <v>0</v>
      </c>
      <c r="E160" s="576">
        <f t="shared" si="59"/>
        <v>0</v>
      </c>
      <c r="F160" s="576">
        <f t="shared" si="60"/>
        <v>0</v>
      </c>
      <c r="G160" s="1115">
        <f t="shared" si="61"/>
        <v>0</v>
      </c>
      <c r="I160" s="577">
        <f t="shared" si="62"/>
        <v>0</v>
      </c>
      <c r="J160" s="621"/>
      <c r="K160" s="578"/>
      <c r="L160" s="578"/>
      <c r="M160" s="579">
        <f t="shared" si="63"/>
        <v>0</v>
      </c>
    </row>
    <row r="161" spans="1:13" ht="15" customHeight="1" x14ac:dyDescent="0.2">
      <c r="A161" s="515" t="s">
        <v>795</v>
      </c>
      <c r="B161" s="581"/>
      <c r="C161" s="580"/>
      <c r="D161" s="538">
        <f t="shared" si="58"/>
        <v>0</v>
      </c>
      <c r="E161" s="576">
        <f t="shared" si="59"/>
        <v>0</v>
      </c>
      <c r="F161" s="576">
        <f t="shared" si="60"/>
        <v>0</v>
      </c>
      <c r="G161" s="1115">
        <f t="shared" si="61"/>
        <v>0</v>
      </c>
      <c r="I161" s="577">
        <f t="shared" si="62"/>
        <v>0</v>
      </c>
      <c r="J161" s="621"/>
      <c r="K161" s="578"/>
      <c r="L161" s="578"/>
      <c r="M161" s="579">
        <f t="shared" si="63"/>
        <v>0</v>
      </c>
    </row>
    <row r="162" spans="1:13" ht="15" customHeight="1" x14ac:dyDescent="0.2">
      <c r="A162" s="515" t="s">
        <v>796</v>
      </c>
      <c r="B162" s="581"/>
      <c r="C162" s="580"/>
      <c r="D162" s="538">
        <f t="shared" si="58"/>
        <v>0</v>
      </c>
      <c r="E162" s="576">
        <f t="shared" si="59"/>
        <v>0</v>
      </c>
      <c r="F162" s="576">
        <f t="shared" si="60"/>
        <v>0</v>
      </c>
      <c r="G162" s="1115">
        <f t="shared" si="61"/>
        <v>0</v>
      </c>
      <c r="I162" s="577">
        <f t="shared" si="62"/>
        <v>0</v>
      </c>
      <c r="J162" s="621"/>
      <c r="K162" s="578"/>
      <c r="L162" s="578"/>
      <c r="M162" s="579">
        <f t="shared" si="63"/>
        <v>0</v>
      </c>
    </row>
    <row r="163" spans="1:13" ht="15" customHeight="1" x14ac:dyDescent="0.2">
      <c r="A163" s="515" t="s">
        <v>797</v>
      </c>
      <c r="B163" s="581"/>
      <c r="C163" s="580"/>
      <c r="D163" s="538">
        <f t="shared" si="58"/>
        <v>0</v>
      </c>
      <c r="E163" s="576">
        <f t="shared" si="59"/>
        <v>0</v>
      </c>
      <c r="F163" s="576">
        <f t="shared" si="60"/>
        <v>0</v>
      </c>
      <c r="G163" s="1115">
        <f t="shared" si="61"/>
        <v>0</v>
      </c>
      <c r="I163" s="577">
        <f t="shared" si="62"/>
        <v>0</v>
      </c>
      <c r="J163" s="621"/>
      <c r="K163" s="578"/>
      <c r="L163" s="578"/>
      <c r="M163" s="579">
        <f t="shared" si="63"/>
        <v>0</v>
      </c>
    </row>
    <row r="164" spans="1:13" ht="15" customHeight="1" x14ac:dyDescent="0.2">
      <c r="A164" s="515" t="s">
        <v>798</v>
      </c>
      <c r="B164" s="581"/>
      <c r="C164" s="580"/>
      <c r="D164" s="538">
        <f t="shared" si="58"/>
        <v>0</v>
      </c>
      <c r="E164" s="576">
        <f t="shared" si="59"/>
        <v>0</v>
      </c>
      <c r="F164" s="576">
        <f t="shared" si="60"/>
        <v>0</v>
      </c>
      <c r="G164" s="1115">
        <f t="shared" si="61"/>
        <v>0</v>
      </c>
      <c r="I164" s="577">
        <f t="shared" si="62"/>
        <v>0</v>
      </c>
      <c r="J164" s="621"/>
      <c r="K164" s="578"/>
      <c r="L164" s="578"/>
      <c r="M164" s="579">
        <f t="shared" si="63"/>
        <v>0</v>
      </c>
    </row>
    <row r="165" spans="1:13" ht="15" customHeight="1" x14ac:dyDescent="0.2">
      <c r="A165" s="515" t="s">
        <v>170</v>
      </c>
      <c r="B165" s="581"/>
      <c r="C165" s="580"/>
      <c r="D165" s="538">
        <f t="shared" si="58"/>
        <v>0</v>
      </c>
      <c r="E165" s="576">
        <f t="shared" si="59"/>
        <v>0</v>
      </c>
      <c r="F165" s="576">
        <f t="shared" si="60"/>
        <v>0</v>
      </c>
      <c r="G165" s="1115">
        <f t="shared" si="61"/>
        <v>0</v>
      </c>
      <c r="I165" s="577">
        <f t="shared" si="62"/>
        <v>0</v>
      </c>
      <c r="J165" s="621"/>
      <c r="K165" s="578"/>
      <c r="L165" s="578"/>
      <c r="M165" s="579">
        <f t="shared" si="63"/>
        <v>0</v>
      </c>
    </row>
    <row r="166" spans="1:13" ht="15" customHeight="1" x14ac:dyDescent="0.2">
      <c r="A166" s="515" t="s">
        <v>139</v>
      </c>
      <c r="B166" s="581"/>
      <c r="C166" s="580"/>
      <c r="D166" s="538">
        <f t="shared" si="58"/>
        <v>0</v>
      </c>
      <c r="E166" s="576">
        <f t="shared" si="59"/>
        <v>0</v>
      </c>
      <c r="F166" s="576">
        <f t="shared" si="60"/>
        <v>0</v>
      </c>
      <c r="G166" s="1115">
        <f t="shared" si="61"/>
        <v>0</v>
      </c>
      <c r="I166" s="577">
        <f t="shared" si="62"/>
        <v>0</v>
      </c>
      <c r="J166" s="621"/>
      <c r="K166" s="578"/>
      <c r="L166" s="578"/>
      <c r="M166" s="579">
        <f t="shared" si="63"/>
        <v>0</v>
      </c>
    </row>
    <row r="167" spans="1:13" ht="15" customHeight="1" x14ac:dyDescent="0.2">
      <c r="A167" s="582" t="s">
        <v>799</v>
      </c>
      <c r="B167" s="581"/>
      <c r="C167" s="580"/>
      <c r="D167" s="538">
        <f t="shared" si="58"/>
        <v>0</v>
      </c>
      <c r="E167" s="576">
        <f t="shared" si="59"/>
        <v>0</v>
      </c>
      <c r="F167" s="576">
        <f t="shared" si="60"/>
        <v>0</v>
      </c>
      <c r="G167" s="1115">
        <f t="shared" si="61"/>
        <v>0</v>
      </c>
      <c r="I167" s="577">
        <f t="shared" si="62"/>
        <v>0</v>
      </c>
      <c r="J167" s="621"/>
      <c r="K167" s="578"/>
      <c r="L167" s="578"/>
      <c r="M167" s="579">
        <f t="shared" si="63"/>
        <v>0</v>
      </c>
    </row>
    <row r="168" spans="1:13" ht="15" customHeight="1" x14ac:dyDescent="0.2">
      <c r="A168" s="515" t="s">
        <v>800</v>
      </c>
      <c r="B168" s="581"/>
      <c r="C168" s="580"/>
      <c r="D168" s="538">
        <f t="shared" si="58"/>
        <v>0</v>
      </c>
      <c r="E168" s="576">
        <f t="shared" si="59"/>
        <v>0</v>
      </c>
      <c r="F168" s="576">
        <f t="shared" si="60"/>
        <v>0</v>
      </c>
      <c r="G168" s="1115">
        <f t="shared" si="61"/>
        <v>0</v>
      </c>
      <c r="I168" s="577">
        <f t="shared" si="62"/>
        <v>0</v>
      </c>
      <c r="J168" s="621"/>
      <c r="K168" s="578"/>
      <c r="L168" s="578"/>
      <c r="M168" s="579">
        <f t="shared" si="63"/>
        <v>0</v>
      </c>
    </row>
    <row r="169" spans="1:13" ht="15" customHeight="1" x14ac:dyDescent="0.2">
      <c r="A169" s="581"/>
      <c r="B169" s="581"/>
      <c r="C169" s="580"/>
      <c r="D169" s="538">
        <f t="shared" si="58"/>
        <v>0</v>
      </c>
      <c r="E169" s="576">
        <f t="shared" si="59"/>
        <v>0</v>
      </c>
      <c r="F169" s="576">
        <f t="shared" si="60"/>
        <v>0</v>
      </c>
      <c r="G169" s="1115">
        <f t="shared" si="61"/>
        <v>0</v>
      </c>
      <c r="I169" s="577">
        <f t="shared" si="62"/>
        <v>0</v>
      </c>
      <c r="J169" s="621"/>
      <c r="K169" s="578"/>
      <c r="L169" s="578"/>
      <c r="M169" s="579">
        <f t="shared" si="63"/>
        <v>0</v>
      </c>
    </row>
    <row r="170" spans="1:13" ht="15" customHeight="1" x14ac:dyDescent="0.2">
      <c r="A170" s="581"/>
      <c r="B170" s="581"/>
      <c r="C170" s="580"/>
      <c r="D170" s="538">
        <f t="shared" si="58"/>
        <v>0</v>
      </c>
      <c r="E170" s="576">
        <f t="shared" si="59"/>
        <v>0</v>
      </c>
      <c r="F170" s="576">
        <f t="shared" si="60"/>
        <v>0</v>
      </c>
      <c r="G170" s="1115">
        <f t="shared" si="61"/>
        <v>0</v>
      </c>
      <c r="I170" s="577">
        <f t="shared" si="62"/>
        <v>0</v>
      </c>
      <c r="J170" s="621"/>
      <c r="K170" s="578"/>
      <c r="L170" s="578"/>
      <c r="M170" s="579">
        <f t="shared" si="63"/>
        <v>0</v>
      </c>
    </row>
    <row r="171" spans="1:13" ht="15" customHeight="1" x14ac:dyDescent="0.2">
      <c r="A171" s="581"/>
      <c r="B171" s="581"/>
      <c r="C171" s="580"/>
      <c r="D171" s="538">
        <f t="shared" si="58"/>
        <v>0</v>
      </c>
      <c r="E171" s="576">
        <f t="shared" si="59"/>
        <v>0</v>
      </c>
      <c r="F171" s="576">
        <f t="shared" si="60"/>
        <v>0</v>
      </c>
      <c r="G171" s="1115">
        <f t="shared" si="61"/>
        <v>0</v>
      </c>
      <c r="I171" s="577">
        <f t="shared" si="62"/>
        <v>0</v>
      </c>
      <c r="J171" s="621"/>
      <c r="K171" s="578"/>
      <c r="L171" s="578"/>
      <c r="M171" s="579">
        <f t="shared" si="63"/>
        <v>0</v>
      </c>
    </row>
    <row r="172" spans="1:13" ht="15" customHeight="1" x14ac:dyDescent="0.2">
      <c r="A172" s="581"/>
      <c r="B172" s="581"/>
      <c r="C172" s="580"/>
      <c r="D172" s="538">
        <f t="shared" si="58"/>
        <v>0</v>
      </c>
      <c r="E172" s="576">
        <f t="shared" si="59"/>
        <v>0</v>
      </c>
      <c r="F172" s="576">
        <f t="shared" si="60"/>
        <v>0</v>
      </c>
      <c r="G172" s="1115">
        <f t="shared" si="61"/>
        <v>0</v>
      </c>
      <c r="I172" s="577">
        <f t="shared" si="62"/>
        <v>0</v>
      </c>
      <c r="J172" s="621"/>
      <c r="K172" s="578"/>
      <c r="L172" s="578"/>
      <c r="M172" s="579">
        <f t="shared" si="63"/>
        <v>0</v>
      </c>
    </row>
    <row r="173" spans="1:13" ht="15" customHeight="1" x14ac:dyDescent="0.2">
      <c r="A173" s="581"/>
      <c r="B173" s="581"/>
      <c r="C173" s="580"/>
      <c r="D173" s="538">
        <f t="shared" si="58"/>
        <v>0</v>
      </c>
      <c r="E173" s="576">
        <f t="shared" si="59"/>
        <v>0</v>
      </c>
      <c r="F173" s="576">
        <f t="shared" si="60"/>
        <v>0</v>
      </c>
      <c r="G173" s="1115">
        <f t="shared" si="61"/>
        <v>0</v>
      </c>
      <c r="I173" s="577">
        <f t="shared" si="62"/>
        <v>0</v>
      </c>
      <c r="J173" s="621"/>
      <c r="K173" s="578"/>
      <c r="L173" s="578"/>
      <c r="M173" s="579">
        <f t="shared" si="63"/>
        <v>0</v>
      </c>
    </row>
    <row r="174" spans="1:13" ht="15" customHeight="1" x14ac:dyDescent="0.2">
      <c r="A174" s="581"/>
      <c r="B174" s="581"/>
      <c r="C174" s="580"/>
      <c r="D174" s="538">
        <f t="shared" si="58"/>
        <v>0</v>
      </c>
      <c r="E174" s="576">
        <f t="shared" si="59"/>
        <v>0</v>
      </c>
      <c r="F174" s="576">
        <f t="shared" si="60"/>
        <v>0</v>
      </c>
      <c r="G174" s="1115">
        <f t="shared" si="61"/>
        <v>0</v>
      </c>
      <c r="I174" s="577">
        <f t="shared" si="62"/>
        <v>0</v>
      </c>
      <c r="J174" s="621"/>
      <c r="K174" s="578"/>
      <c r="L174" s="578"/>
      <c r="M174" s="579">
        <f t="shared" si="63"/>
        <v>0</v>
      </c>
    </row>
    <row r="175" spans="1:13" ht="15" customHeight="1" x14ac:dyDescent="0.2">
      <c r="A175" s="515" t="s">
        <v>801</v>
      </c>
      <c r="B175" s="422"/>
      <c r="C175" s="552"/>
      <c r="D175" s="538">
        <f t="shared" si="58"/>
        <v>0</v>
      </c>
      <c r="E175" s="168">
        <f>SUM(E157:E174)</f>
        <v>0</v>
      </c>
      <c r="F175" s="168">
        <f>SUM(F157:F174)</f>
        <v>0</v>
      </c>
      <c r="G175" s="1116">
        <f>SUM(G157:G174)</f>
        <v>0</v>
      </c>
      <c r="I175" s="622"/>
      <c r="J175" s="623"/>
      <c r="K175" s="623"/>
      <c r="L175" s="623"/>
      <c r="M175" s="624"/>
    </row>
    <row r="176" spans="1:13" ht="15" customHeight="1" x14ac:dyDescent="0.2">
      <c r="A176" s="515" t="s">
        <v>802</v>
      </c>
      <c r="B176" s="422"/>
      <c r="C176" s="552"/>
      <c r="D176" s="579">
        <f t="shared" si="58"/>
        <v>0</v>
      </c>
      <c r="E176" s="586">
        <f>IF(E175=0,0,E175/$D175)</f>
        <v>0</v>
      </c>
      <c r="F176" s="586">
        <f t="shared" ref="F176:G176" si="64">IF(F175=0,0,F175/$D175)</f>
        <v>0</v>
      </c>
      <c r="G176" s="1117">
        <f t="shared" si="64"/>
        <v>0</v>
      </c>
      <c r="I176" s="625"/>
      <c r="J176" s="626"/>
      <c r="K176" s="626"/>
      <c r="L176" s="626"/>
      <c r="M176" s="627"/>
    </row>
    <row r="177" spans="1:13" ht="15" customHeight="1" x14ac:dyDescent="0.2">
      <c r="A177" s="590" t="s">
        <v>282</v>
      </c>
      <c r="B177" s="590" t="s">
        <v>803</v>
      </c>
      <c r="C177" s="580"/>
      <c r="D177" s="538">
        <f t="shared" si="58"/>
        <v>0</v>
      </c>
      <c r="E177" s="538">
        <f>$C177*E$176</f>
        <v>0</v>
      </c>
      <c r="F177" s="538">
        <f t="shared" ref="F177:G179" si="65">$C177*F$176</f>
        <v>0</v>
      </c>
      <c r="G177" s="1115">
        <f t="shared" si="65"/>
        <v>0</v>
      </c>
      <c r="I177" s="625"/>
      <c r="J177" s="626"/>
      <c r="K177" s="626"/>
      <c r="L177" s="626"/>
      <c r="M177" s="627"/>
    </row>
    <row r="178" spans="1:13" ht="15" customHeight="1" x14ac:dyDescent="0.2">
      <c r="A178" s="590" t="s">
        <v>804</v>
      </c>
      <c r="B178" s="590" t="s">
        <v>803</v>
      </c>
      <c r="C178" s="580"/>
      <c r="D178" s="538">
        <f t="shared" si="58"/>
        <v>0</v>
      </c>
      <c r="E178" s="538">
        <f>$C178*E$176</f>
        <v>0</v>
      </c>
      <c r="F178" s="538">
        <f t="shared" si="65"/>
        <v>0</v>
      </c>
      <c r="G178" s="1115">
        <f t="shared" si="65"/>
        <v>0</v>
      </c>
      <c r="I178" s="625"/>
      <c r="J178" s="626"/>
      <c r="K178" s="626"/>
      <c r="L178" s="626"/>
      <c r="M178" s="627"/>
    </row>
    <row r="179" spans="1:13" ht="15" customHeight="1" x14ac:dyDescent="0.2">
      <c r="A179" s="581"/>
      <c r="B179" s="590" t="s">
        <v>803</v>
      </c>
      <c r="C179" s="580"/>
      <c r="D179" s="538">
        <f t="shared" si="58"/>
        <v>0</v>
      </c>
      <c r="E179" s="538">
        <f>$C179*E$176</f>
        <v>0</v>
      </c>
      <c r="F179" s="538">
        <f t="shared" si="65"/>
        <v>0</v>
      </c>
      <c r="G179" s="1115">
        <f t="shared" si="65"/>
        <v>0</v>
      </c>
      <c r="I179" s="628"/>
      <c r="J179" s="629"/>
      <c r="K179" s="629"/>
      <c r="L179" s="629"/>
      <c r="M179" s="630"/>
    </row>
    <row r="180" spans="1:13" ht="15" customHeight="1" x14ac:dyDescent="0.2">
      <c r="A180" s="581"/>
      <c r="B180" s="581"/>
      <c r="C180" s="580"/>
      <c r="D180" s="538">
        <f t="shared" si="58"/>
        <v>0</v>
      </c>
      <c r="E180" s="594">
        <f t="shared" ref="E180:G181" si="66">$C180*J180</f>
        <v>0</v>
      </c>
      <c r="F180" s="594">
        <f t="shared" si="66"/>
        <v>0</v>
      </c>
      <c r="G180" s="1118">
        <f t="shared" si="66"/>
        <v>0</v>
      </c>
      <c r="I180" s="577">
        <f>B180</f>
        <v>0</v>
      </c>
      <c r="J180" s="621"/>
      <c r="K180" s="578"/>
      <c r="L180" s="578"/>
      <c r="M180" s="579">
        <f>SUM(J180:L180)</f>
        <v>0</v>
      </c>
    </row>
    <row r="181" spans="1:13" ht="15" customHeight="1" x14ac:dyDescent="0.2">
      <c r="A181" s="581"/>
      <c r="B181" s="581"/>
      <c r="C181" s="580"/>
      <c r="D181" s="538">
        <f t="shared" si="58"/>
        <v>0</v>
      </c>
      <c r="E181" s="594">
        <f t="shared" si="66"/>
        <v>0</v>
      </c>
      <c r="F181" s="594">
        <f t="shared" si="66"/>
        <v>0</v>
      </c>
      <c r="G181" s="1118">
        <f t="shared" si="66"/>
        <v>0</v>
      </c>
      <c r="I181" s="577">
        <f>B181</f>
        <v>0</v>
      </c>
      <c r="J181" s="621"/>
      <c r="K181" s="578"/>
      <c r="L181" s="578"/>
      <c r="M181" s="579">
        <f>SUM(J181:L181)</f>
        <v>0</v>
      </c>
    </row>
    <row r="182" spans="1:13" ht="15" customHeight="1" x14ac:dyDescent="0.2">
      <c r="A182" s="515" t="s">
        <v>805</v>
      </c>
      <c r="B182" s="422"/>
      <c r="C182" s="552"/>
      <c r="D182" s="538">
        <f t="shared" si="58"/>
        <v>0</v>
      </c>
      <c r="E182" s="168">
        <f>E175+E177+E178+E179+E180+E181</f>
        <v>0</v>
      </c>
      <c r="F182" s="168">
        <f t="shared" ref="F182:G182" si="67">F175+F177+F178+F179+F180+F181</f>
        <v>0</v>
      </c>
      <c r="G182" s="1116">
        <f t="shared" si="67"/>
        <v>0</v>
      </c>
      <c r="I182" s="587"/>
      <c r="J182" s="584"/>
      <c r="K182" s="584"/>
      <c r="L182" s="584"/>
      <c r="M182" s="585"/>
    </row>
    <row r="183" spans="1:13" ht="15" customHeight="1" x14ac:dyDescent="0.2">
      <c r="A183" s="595" t="s">
        <v>815</v>
      </c>
      <c r="B183" s="596"/>
      <c r="C183" s="597"/>
      <c r="D183" s="579" t="e">
        <f t="shared" si="58"/>
        <v>#DIV/0!</v>
      </c>
      <c r="E183" s="586" t="e">
        <f>E182/$D182</f>
        <v>#DIV/0!</v>
      </c>
      <c r="F183" s="586" t="e">
        <f t="shared" ref="F183:G183" si="68">F182/$D182</f>
        <v>#DIV/0!</v>
      </c>
      <c r="G183" s="1117" t="e">
        <f t="shared" si="68"/>
        <v>#DIV/0!</v>
      </c>
      <c r="I183" s="587"/>
      <c r="J183" s="592"/>
      <c r="K183" s="592"/>
      <c r="L183" s="592"/>
      <c r="M183" s="593"/>
    </row>
    <row r="184" spans="1:13" ht="15" customHeight="1" x14ac:dyDescent="0.2">
      <c r="A184" s="428" t="s">
        <v>807</v>
      </c>
      <c r="B184" s="581"/>
      <c r="C184" s="580"/>
      <c r="D184" s="538">
        <f t="shared" si="58"/>
        <v>0</v>
      </c>
      <c r="E184" s="576">
        <f>$C184*J184</f>
        <v>0</v>
      </c>
      <c r="F184" s="576">
        <f>$C184*K184</f>
        <v>0</v>
      </c>
      <c r="G184" s="1115">
        <f>$C184*L184</f>
        <v>0</v>
      </c>
      <c r="I184" s="577">
        <f>B184</f>
        <v>0</v>
      </c>
      <c r="J184" s="621"/>
      <c r="K184" s="578"/>
      <c r="L184" s="578"/>
      <c r="M184" s="579">
        <f>SUM(J184:L184)</f>
        <v>0</v>
      </c>
    </row>
    <row r="185" spans="1:13" ht="15" customHeight="1" x14ac:dyDescent="0.25">
      <c r="A185" s="428" t="s">
        <v>810</v>
      </c>
      <c r="B185" s="429"/>
      <c r="C185" s="598"/>
      <c r="D185" s="538">
        <f>D182+D184</f>
        <v>0</v>
      </c>
      <c r="E185" s="538">
        <f t="shared" ref="E185:G185" si="69">E182+E184</f>
        <v>0</v>
      </c>
      <c r="F185" s="538">
        <f t="shared" si="69"/>
        <v>0</v>
      </c>
      <c r="G185" s="1115">
        <f t="shared" si="69"/>
        <v>0</v>
      </c>
    </row>
    <row r="269" spans="8:9" x14ac:dyDescent="0.2">
      <c r="H269" s="1112"/>
      <c r="I269" s="1112"/>
    </row>
    <row r="270" spans="8:9" x14ac:dyDescent="0.2">
      <c r="H270" s="1112"/>
      <c r="I270" s="1112"/>
    </row>
    <row r="271" spans="8:9" x14ac:dyDescent="0.2">
      <c r="H271" s="1112"/>
      <c r="I271" s="1112"/>
    </row>
    <row r="272" spans="8:9" x14ac:dyDescent="0.2">
      <c r="H272" s="1112"/>
      <c r="I272" s="1112"/>
    </row>
    <row r="273" spans="8:9" x14ac:dyDescent="0.2">
      <c r="H273" s="1112"/>
      <c r="I273" s="1112"/>
    </row>
    <row r="274" spans="8:9" x14ac:dyDescent="0.2">
      <c r="H274" s="1112"/>
      <c r="I274" s="1112"/>
    </row>
    <row r="275" spans="8:9" x14ac:dyDescent="0.2">
      <c r="H275" s="1112"/>
      <c r="I275" s="1112"/>
    </row>
    <row r="276" spans="8:9" x14ac:dyDescent="0.2">
      <c r="H276" s="1112"/>
      <c r="I276" s="1112"/>
    </row>
    <row r="277" spans="8:9" x14ac:dyDescent="0.2">
      <c r="H277" s="1112"/>
      <c r="I277" s="1112"/>
    </row>
    <row r="278" spans="8:9" x14ac:dyDescent="0.2">
      <c r="H278" s="1112"/>
      <c r="I278" s="1112"/>
    </row>
    <row r="279" spans="8:9" x14ac:dyDescent="0.2">
      <c r="H279" s="1112"/>
      <c r="I279" s="1112"/>
    </row>
    <row r="280" spans="8:9" x14ac:dyDescent="0.2">
      <c r="H280" s="1112"/>
      <c r="I280" s="1112"/>
    </row>
    <row r="281" spans="8:9" x14ac:dyDescent="0.2">
      <c r="H281" s="1112"/>
      <c r="I281" s="1112"/>
    </row>
    <row r="282" spans="8:9" x14ac:dyDescent="0.2">
      <c r="H282" s="1112"/>
      <c r="I282" s="1112"/>
    </row>
    <row r="283" spans="8:9" x14ac:dyDescent="0.2">
      <c r="H283" s="1112"/>
      <c r="I283" s="1112"/>
    </row>
    <row r="284" spans="8:9" x14ac:dyDescent="0.2">
      <c r="H284" s="1112"/>
      <c r="I284" s="1112"/>
    </row>
    <row r="285" spans="8:9" x14ac:dyDescent="0.2">
      <c r="H285" s="1112"/>
      <c r="I285" s="1112"/>
    </row>
    <row r="286" spans="8:9" x14ac:dyDescent="0.2">
      <c r="H286" s="1112"/>
      <c r="I286" s="1112"/>
    </row>
    <row r="287" spans="8:9" x14ac:dyDescent="0.2">
      <c r="H287" s="1112"/>
      <c r="I287" s="1112"/>
    </row>
    <row r="288" spans="8:9" x14ac:dyDescent="0.2">
      <c r="H288" s="1112"/>
      <c r="I288" s="1112"/>
    </row>
    <row r="289" spans="8:9" x14ac:dyDescent="0.2">
      <c r="H289" s="1112"/>
      <c r="I289" s="1112"/>
    </row>
    <row r="290" spans="8:9" x14ac:dyDescent="0.2">
      <c r="H290" s="1112"/>
      <c r="I290" s="1112"/>
    </row>
    <row r="291" spans="8:9" x14ac:dyDescent="0.2">
      <c r="H291" s="1112"/>
      <c r="I291" s="1112"/>
    </row>
    <row r="292" spans="8:9" x14ac:dyDescent="0.2">
      <c r="H292" s="1112"/>
      <c r="I292" s="1112"/>
    </row>
    <row r="293" spans="8:9" x14ac:dyDescent="0.2">
      <c r="H293" s="1112"/>
      <c r="I293" s="1112"/>
    </row>
    <row r="294" spans="8:9" x14ac:dyDescent="0.2">
      <c r="H294" s="1112"/>
      <c r="I294" s="1112"/>
    </row>
  </sheetData>
  <sheetProtection algorithmName="SHA-512" hashValue="KtWrhYEtpGsnBvBuvOrB2Eu6bXcWLfpuvqa/1SJU7QdgF832fYIRFPbEMxDwNFBtFUg6JJ4kx3B9iv5LW52dvA==" saltValue="bJjNrrdAhH8jvRflooZN3Q==" spinCount="100000" sheet="1" objects="1" scenarios="1"/>
  <pageMargins left="0.5" right="0.5" top="0.75" bottom="0.5" header="0.3" footer="0.3"/>
  <pageSetup scale="79" fitToWidth="2" fitToHeight="5" orientation="landscape" r:id="rId1"/>
  <rowBreaks count="5" manualBreakCount="5">
    <brk id="21" max="16383" man="1"/>
    <brk id="55" max="16383" man="1"/>
    <brk id="88" max="16383" man="1"/>
    <brk id="121" max="16383" man="1"/>
    <brk id="15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799305EE-5E1A-4DEF-997F-3FBE93DF7873}">
          <x14:formula1>
            <xm:f>'Input List'!$J$3:$J$15</xm:f>
          </x14:formula1>
          <xm:sqref>H9:H14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C2E97-1853-4EB4-B410-2E09BFC29991}">
  <dimension ref="A1:I32"/>
  <sheetViews>
    <sheetView zoomScaleNormal="100" workbookViewId="0">
      <selection activeCell="H21" sqref="H21"/>
    </sheetView>
  </sheetViews>
  <sheetFormatPr defaultColWidth="8.88671875" defaultRowHeight="15" x14ac:dyDescent="0.2"/>
  <cols>
    <col min="1" max="1" width="16.44140625" style="3" customWidth="1"/>
    <col min="2" max="2" width="10.21875" style="3" customWidth="1"/>
    <col min="3" max="8" width="10" style="3" customWidth="1"/>
    <col min="9" max="10" width="0" style="3" hidden="1" customWidth="1"/>
    <col min="11" max="16384" width="8.88671875" style="3"/>
  </cols>
  <sheetData>
    <row r="1" spans="1:9" ht="15.75" customHeight="1" x14ac:dyDescent="0.25">
      <c r="A1" s="1" t="s">
        <v>67</v>
      </c>
      <c r="B1" s="2"/>
      <c r="C1" s="2"/>
      <c r="D1" s="2"/>
      <c r="E1" s="2"/>
      <c r="F1" s="2"/>
      <c r="G1" s="2"/>
      <c r="H1" s="2"/>
    </row>
    <row r="2" spans="1:9" ht="15.75" customHeight="1" x14ac:dyDescent="0.25">
      <c r="A2" s="28" t="s">
        <v>68</v>
      </c>
      <c r="B2" s="2"/>
      <c r="C2" s="2"/>
      <c r="D2" s="2"/>
      <c r="E2" s="2"/>
      <c r="F2" s="2"/>
      <c r="G2" s="2"/>
      <c r="H2" s="2"/>
    </row>
    <row r="3" spans="1:9" s="4" customFormat="1" x14ac:dyDescent="0.2">
      <c r="A3" s="4" t="s">
        <v>93</v>
      </c>
      <c r="E3" s="29" t="s">
        <v>69</v>
      </c>
      <c r="F3" s="30"/>
      <c r="G3" s="31"/>
      <c r="H3" s="32"/>
    </row>
    <row r="4" spans="1:9" s="4" customFormat="1" x14ac:dyDescent="0.2">
      <c r="A4" s="4" t="s">
        <v>959</v>
      </c>
      <c r="E4" s="1059"/>
      <c r="F4" s="1060"/>
      <c r="G4" s="1059"/>
      <c r="H4" s="1061"/>
    </row>
    <row r="5" spans="1:9" s="4" customFormat="1" ht="12.75" x14ac:dyDescent="0.2">
      <c r="A5" s="33"/>
    </row>
    <row r="6" spans="1:9" s="37" customFormat="1" x14ac:dyDescent="0.2">
      <c r="A6" s="34" t="s">
        <v>70</v>
      </c>
      <c r="B6" s="35"/>
      <c r="C6" s="35"/>
      <c r="D6" s="35"/>
      <c r="E6" s="35"/>
      <c r="F6" s="36"/>
      <c r="G6" s="34" t="s">
        <v>71</v>
      </c>
      <c r="H6" s="36"/>
    </row>
    <row r="7" spans="1:9" s="37" customFormat="1" x14ac:dyDescent="0.2">
      <c r="A7" s="1139"/>
      <c r="B7" s="1140"/>
      <c r="C7" s="1140"/>
      <c r="D7" s="1140"/>
      <c r="E7" s="1140"/>
      <c r="F7" s="38"/>
      <c r="G7" s="1141"/>
      <c r="H7" s="1142"/>
    </row>
    <row r="8" spans="1:9" s="37" customFormat="1" x14ac:dyDescent="0.2">
      <c r="A8" s="34" t="s">
        <v>72</v>
      </c>
      <c r="B8" s="3"/>
      <c r="C8" s="39"/>
      <c r="D8" s="37" t="s">
        <v>73</v>
      </c>
      <c r="G8" s="40" t="s">
        <v>74</v>
      </c>
      <c r="H8" s="41"/>
    </row>
    <row r="9" spans="1:9" s="37" customFormat="1" x14ac:dyDescent="0.2">
      <c r="A9" s="1133"/>
      <c r="B9" s="1143"/>
      <c r="C9" s="1135"/>
      <c r="D9" s="1144"/>
      <c r="E9" s="1143"/>
      <c r="F9" s="1143"/>
      <c r="G9" s="1144"/>
      <c r="H9" s="1145"/>
    </row>
    <row r="10" spans="1:9" x14ac:dyDescent="0.2">
      <c r="A10" s="42" t="s">
        <v>75</v>
      </c>
      <c r="B10" s="42" t="s">
        <v>76</v>
      </c>
      <c r="C10" s="37"/>
      <c r="D10" s="43" t="s">
        <v>77</v>
      </c>
      <c r="F10" s="44" t="s">
        <v>78</v>
      </c>
      <c r="G10" s="45"/>
      <c r="H10" s="46"/>
    </row>
    <row r="11" spans="1:9" x14ac:dyDescent="0.2">
      <c r="A11" s="1068"/>
      <c r="B11" s="1144"/>
      <c r="C11" s="1143"/>
      <c r="D11" s="1146"/>
      <c r="E11" s="1147"/>
      <c r="F11" s="1148"/>
      <c r="G11" s="1149"/>
      <c r="H11" s="1150"/>
    </row>
    <row r="12" spans="1:9" x14ac:dyDescent="0.2">
      <c r="A12" s="47" t="s">
        <v>79</v>
      </c>
      <c r="D12" s="43" t="s">
        <v>80</v>
      </c>
      <c r="F12" s="48"/>
      <c r="H12" s="39"/>
      <c r="I12"/>
    </row>
    <row r="13" spans="1:9" x14ac:dyDescent="0.2">
      <c r="A13" s="1133"/>
      <c r="B13" s="1134"/>
      <c r="C13" s="1135"/>
      <c r="D13" s="49" t="s">
        <v>81</v>
      </c>
      <c r="E13" s="50"/>
      <c r="F13" s="51"/>
      <c r="G13" s="49" t="s">
        <v>82</v>
      </c>
      <c r="H13" s="50"/>
      <c r="I13"/>
    </row>
    <row r="14" spans="1:9" s="52" customFormat="1" ht="23.25" customHeight="1" x14ac:dyDescent="0.2">
      <c r="A14" s="1136" t="s">
        <v>944</v>
      </c>
      <c r="B14" s="1137"/>
      <c r="C14" s="1137"/>
      <c r="D14" s="1137"/>
      <c r="E14" s="1137"/>
      <c r="F14" s="1137"/>
      <c r="G14" s="1137"/>
      <c r="H14" s="1138"/>
    </row>
    <row r="15" spans="1:9" s="52" customFormat="1" x14ac:dyDescent="0.2"/>
    <row r="16" spans="1:9" s="52" customFormat="1" ht="38.25" x14ac:dyDescent="0.2">
      <c r="A16" s="53" t="s">
        <v>940</v>
      </c>
      <c r="B16" s="1062" t="s">
        <v>941</v>
      </c>
      <c r="C16" s="1074"/>
      <c r="D16" s="1074"/>
      <c r="E16" s="1159" t="s">
        <v>24</v>
      </c>
      <c r="F16" s="1160"/>
      <c r="G16" s="1160"/>
      <c r="H16" s="1161"/>
    </row>
    <row r="17" spans="1:9" s="52" customFormat="1" x14ac:dyDescent="0.2">
      <c r="A17" s="1069"/>
      <c r="B17" s="54"/>
      <c r="C17" s="1059"/>
      <c r="D17" s="1059"/>
      <c r="E17" s="47" t="s">
        <v>945</v>
      </c>
      <c r="F17" s="1072"/>
      <c r="G17" s="1072"/>
      <c r="H17" s="56">
        <f>'Sch B-1'!B23</f>
        <v>0</v>
      </c>
      <c r="I17" s="52" t="s">
        <v>83</v>
      </c>
    </row>
    <row r="18" spans="1:9" s="52" customFormat="1" x14ac:dyDescent="0.2">
      <c r="A18" s="1070"/>
      <c r="B18" s="54"/>
      <c r="C18" s="1059"/>
      <c r="D18" s="1059"/>
      <c r="E18" s="47" t="s">
        <v>946</v>
      </c>
      <c r="F18" s="1072"/>
      <c r="G18" s="1072"/>
      <c r="H18" s="56">
        <f>B19</f>
        <v>0</v>
      </c>
    </row>
    <row r="19" spans="1:9" s="52" customFormat="1" x14ac:dyDescent="0.2">
      <c r="A19" s="937" t="s">
        <v>130</v>
      </c>
      <c r="B19" s="1071">
        <f>SUM(B17:B18)</f>
        <v>0</v>
      </c>
      <c r="C19" s="1059"/>
      <c r="D19" s="1059"/>
      <c r="E19" s="47" t="s">
        <v>947</v>
      </c>
      <c r="F19" s="1072"/>
      <c r="G19" s="1072"/>
      <c r="H19" s="56">
        <v>365</v>
      </c>
    </row>
    <row r="20" spans="1:9" s="52" customFormat="1" x14ac:dyDescent="0.2">
      <c r="A20" s="1075"/>
      <c r="B20" s="1059"/>
      <c r="C20" s="1076"/>
      <c r="D20" s="1077"/>
      <c r="E20" s="47" t="s">
        <v>948</v>
      </c>
      <c r="F20" s="1072"/>
      <c r="G20" s="1072"/>
      <c r="H20" s="56">
        <f>H18*H19</f>
        <v>0</v>
      </c>
    </row>
    <row r="21" spans="1:9" s="52" customFormat="1" x14ac:dyDescent="0.2">
      <c r="A21" s="1078"/>
      <c r="B21" s="59"/>
      <c r="C21" s="59"/>
      <c r="D21" s="59"/>
      <c r="E21" s="510" t="s">
        <v>949</v>
      </c>
      <c r="F21" s="57"/>
      <c r="G21" s="57"/>
      <c r="H21" s="1073" t="e">
        <f>ROUND(+H17/H20,4)</f>
        <v>#DIV/0!</v>
      </c>
    </row>
    <row r="22" spans="1:9" s="52" customFormat="1" x14ac:dyDescent="0.2">
      <c r="A22" s="57" t="s">
        <v>85</v>
      </c>
      <c r="B22" s="57"/>
      <c r="C22" s="57"/>
      <c r="D22" s="58"/>
      <c r="E22" s="55"/>
      <c r="H22" s="59"/>
    </row>
    <row r="23" spans="1:9" s="4" customFormat="1" x14ac:dyDescent="0.2">
      <c r="A23" s="1063" t="s">
        <v>942</v>
      </c>
      <c r="B23" s="1064"/>
      <c r="C23" s="1064"/>
      <c r="D23" s="1064"/>
      <c r="E23" s="1064"/>
      <c r="F23" s="1064"/>
      <c r="G23" s="1064"/>
      <c r="H23" s="1065"/>
    </row>
    <row r="24" spans="1:9" s="60" customFormat="1" ht="39.75" customHeight="1" x14ac:dyDescent="0.2">
      <c r="A24" s="1151" t="s">
        <v>86</v>
      </c>
      <c r="B24" s="1152"/>
      <c r="C24" s="1152"/>
      <c r="D24" s="1152"/>
      <c r="E24" s="1152"/>
      <c r="F24" s="1152"/>
      <c r="G24" s="1152"/>
      <c r="H24" s="1153"/>
    </row>
    <row r="25" spans="1:9" s="4" customFormat="1" ht="18" customHeight="1" x14ac:dyDescent="0.2">
      <c r="A25" s="61" t="s">
        <v>87</v>
      </c>
      <c r="B25" s="62"/>
      <c r="C25" s="63" t="s">
        <v>88</v>
      </c>
      <c r="D25" s="62"/>
      <c r="E25" s="62"/>
      <c r="F25" s="62"/>
      <c r="G25" s="62"/>
      <c r="H25" s="64"/>
    </row>
    <row r="26" spans="1:9" s="4" customFormat="1" ht="18" customHeight="1" x14ac:dyDescent="0.2">
      <c r="A26" s="1154"/>
      <c r="B26" s="1155"/>
      <c r="C26" s="1156"/>
      <c r="D26" s="1157"/>
      <c r="E26" s="1157"/>
      <c r="F26" s="1157"/>
      <c r="G26" s="1157"/>
      <c r="H26" s="1158"/>
    </row>
    <row r="27" spans="1:9" s="4" customFormat="1" ht="9" customHeight="1" x14ac:dyDescent="0.2">
      <c r="A27" s="65"/>
      <c r="B27" s="65"/>
      <c r="C27" s="65"/>
      <c r="D27" s="65"/>
      <c r="E27" s="65"/>
      <c r="F27" s="65"/>
      <c r="G27" s="65"/>
      <c r="H27" s="65"/>
    </row>
    <row r="28" spans="1:9" s="4" customFormat="1" ht="18" customHeight="1" x14ac:dyDescent="0.2">
      <c r="A28" s="875" t="s">
        <v>943</v>
      </c>
      <c r="B28" s="1066"/>
      <c r="C28" s="1066"/>
      <c r="D28" s="1066"/>
      <c r="E28" s="1066"/>
      <c r="F28" s="1066"/>
      <c r="G28" s="1066"/>
      <c r="H28" s="1067"/>
    </row>
    <row r="29" spans="1:9" s="60" customFormat="1" ht="39.75" customHeight="1" x14ac:dyDescent="0.2">
      <c r="A29" s="1151" t="s">
        <v>89</v>
      </c>
      <c r="B29" s="1152"/>
      <c r="C29" s="1152"/>
      <c r="D29" s="1152"/>
      <c r="E29" s="1152"/>
      <c r="F29" s="1152"/>
      <c r="G29" s="1152"/>
      <c r="H29" s="1153"/>
    </row>
    <row r="30" spans="1:9" s="4" customFormat="1" ht="18" customHeight="1" x14ac:dyDescent="0.2">
      <c r="A30" s="61" t="s">
        <v>87</v>
      </c>
      <c r="B30" s="62"/>
      <c r="C30" s="63" t="s">
        <v>90</v>
      </c>
      <c r="D30" s="62"/>
      <c r="E30" s="62"/>
      <c r="F30" s="62"/>
      <c r="G30" s="62"/>
      <c r="H30" s="64"/>
    </row>
    <row r="31" spans="1:9" s="4" customFormat="1" ht="18" customHeight="1" x14ac:dyDescent="0.2">
      <c r="A31" s="1154"/>
      <c r="B31" s="1155"/>
      <c r="C31" s="1156"/>
      <c r="D31" s="1157"/>
      <c r="E31" s="1157"/>
      <c r="F31" s="1157"/>
      <c r="G31" s="1157"/>
      <c r="H31" s="1158"/>
    </row>
    <row r="32" spans="1:9" s="4" customFormat="1" ht="12.75" x14ac:dyDescent="0.2"/>
  </sheetData>
  <sheetProtection algorithmName="SHA-512" hashValue="2dewG/HrwAmDc6IVdNKQXTbXZtBo4OLLpp/pVpNCm4sZOHd78zuU3ltmpSbokUJwVtqLYW8W00NSvSXSaHFALg==" saltValue="HNxZV0ni5OV0fVSGCjfebQ==" spinCount="100000" sheet="1" objects="1" scenarios="1"/>
  <dataConsolidate/>
  <mergeCells count="17">
    <mergeCell ref="A29:H29"/>
    <mergeCell ref="A31:B31"/>
    <mergeCell ref="C31:H31"/>
    <mergeCell ref="E16:H16"/>
    <mergeCell ref="A24:H24"/>
    <mergeCell ref="A26:B26"/>
    <mergeCell ref="C26:H26"/>
    <mergeCell ref="A13:C13"/>
    <mergeCell ref="A14:H14"/>
    <mergeCell ref="A7:E7"/>
    <mergeCell ref="G7:H7"/>
    <mergeCell ref="A9:C9"/>
    <mergeCell ref="D9:F9"/>
    <mergeCell ref="G9:H9"/>
    <mergeCell ref="B11:C11"/>
    <mergeCell ref="D11:E11"/>
    <mergeCell ref="F11:H11"/>
  </mergeCells>
  <dataValidations count="2">
    <dataValidation type="textLength" operator="equal" allowBlank="1" showInputMessage="1" showErrorMessage="1" promptTitle="Provider Number" prompt="The provider number entered must be 7 digits" sqref="D11:E11" xr:uid="{5F2D7667-5FA7-4E1E-81ED-D56E1C762357}">
      <formula1>7</formula1>
    </dataValidation>
    <dataValidation type="list" allowBlank="1" showInputMessage="1" showErrorMessage="1" sqref="A17" xr:uid="{53B4B05E-FD16-4F0D-A04E-0D1730CD4056}">
      <formula1>$I$17</formula1>
    </dataValidation>
  </dataValidations>
  <pageMargins left="0.75" right="0.75" top="1" bottom="1" header="0.5" footer="0.5"/>
  <pageSetup scale="8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77DD3-2C08-4595-AE92-5BB7FBE32398}">
  <sheetPr>
    <pageSetUpPr fitToPage="1"/>
  </sheetPr>
  <dimension ref="A1:H27"/>
  <sheetViews>
    <sheetView zoomScaleNormal="100" workbookViewId="0"/>
  </sheetViews>
  <sheetFormatPr defaultColWidth="8.88671875" defaultRowHeight="15" x14ac:dyDescent="0.2"/>
  <cols>
    <col min="1" max="1" width="12.5546875" style="3" customWidth="1"/>
    <col min="2" max="2" width="11" style="3" bestFit="1" customWidth="1"/>
    <col min="3" max="8" width="10.77734375" style="3" customWidth="1"/>
    <col min="9" max="16384" width="8.88671875" style="3"/>
  </cols>
  <sheetData>
    <row r="1" spans="1:8" ht="15.75" x14ac:dyDescent="0.25">
      <c r="A1" s="1" t="s">
        <v>91</v>
      </c>
      <c r="B1" s="66"/>
      <c r="C1" s="66"/>
      <c r="D1" s="66"/>
      <c r="E1" s="66"/>
      <c r="F1" s="66"/>
    </row>
    <row r="2" spans="1:8" ht="15.75" x14ac:dyDescent="0.25">
      <c r="A2" s="1" t="s">
        <v>92</v>
      </c>
      <c r="B2" s="66"/>
      <c r="C2" s="66"/>
      <c r="D2" s="66"/>
      <c r="E2" s="66"/>
      <c r="F2" s="66"/>
    </row>
    <row r="3" spans="1:8" s="4" customFormat="1" ht="12.75" x14ac:dyDescent="0.2">
      <c r="A3" s="4" t="s">
        <v>93</v>
      </c>
      <c r="B3" s="22"/>
      <c r="C3" s="22"/>
      <c r="D3" s="22"/>
      <c r="E3" s="67" t="s">
        <v>1</v>
      </c>
      <c r="F3" s="68"/>
      <c r="G3" s="68"/>
      <c r="H3" s="69"/>
    </row>
    <row r="4" spans="1:8" s="4" customFormat="1" ht="12.75" x14ac:dyDescent="0.2">
      <c r="A4" s="4" t="s">
        <v>959</v>
      </c>
      <c r="B4" s="22"/>
      <c r="C4" s="22"/>
      <c r="D4" s="22"/>
      <c r="E4" s="70">
        <f>+'Sch A'!$A$7</f>
        <v>0</v>
      </c>
      <c r="F4" s="71"/>
      <c r="G4" s="71"/>
      <c r="H4" s="72"/>
    </row>
    <row r="5" spans="1:8" s="4" customFormat="1" ht="12.75" x14ac:dyDescent="0.2">
      <c r="E5" s="73" t="s">
        <v>2</v>
      </c>
      <c r="H5" s="74"/>
    </row>
    <row r="6" spans="1:8" x14ac:dyDescent="0.2">
      <c r="E6" s="75" t="s">
        <v>3</v>
      </c>
      <c r="F6" s="76">
        <f>+'Sch A'!$E$13</f>
        <v>0</v>
      </c>
      <c r="G6" s="75" t="s">
        <v>4</v>
      </c>
      <c r="H6" s="76">
        <f>+'Sch A'!$H$13</f>
        <v>0</v>
      </c>
    </row>
    <row r="7" spans="1:8" s="77" customFormat="1" x14ac:dyDescent="0.2"/>
    <row r="8" spans="1:8" s="77" customFormat="1" x14ac:dyDescent="0.2">
      <c r="A8" s="1162" t="s">
        <v>94</v>
      </c>
      <c r="B8" s="1163"/>
      <c r="C8" s="1163"/>
      <c r="D8" s="1163"/>
      <c r="E8" s="1163"/>
      <c r="F8" s="1164"/>
      <c r="G8" s="1165" t="s">
        <v>95</v>
      </c>
      <c r="H8" s="1166"/>
    </row>
    <row r="9" spans="1:8" s="77" customFormat="1" x14ac:dyDescent="0.2">
      <c r="A9" s="1162" t="s">
        <v>96</v>
      </c>
      <c r="B9" s="1163"/>
      <c r="C9" s="1163"/>
      <c r="D9" s="1163"/>
      <c r="E9" s="1164"/>
      <c r="F9" s="78" t="s">
        <v>734</v>
      </c>
      <c r="G9" s="79" t="s">
        <v>822</v>
      </c>
      <c r="H9" s="80" t="s">
        <v>823</v>
      </c>
    </row>
    <row r="10" spans="1:8" s="77" customFormat="1" ht="18" customHeight="1" x14ac:dyDescent="0.2">
      <c r="A10" s="81"/>
      <c r="B10" s="82"/>
      <c r="C10" s="82"/>
      <c r="D10" s="82"/>
      <c r="E10" s="82"/>
      <c r="F10" s="83"/>
      <c r="G10" s="84"/>
      <c r="H10" s="84"/>
    </row>
    <row r="11" spans="1:8" s="77" customFormat="1" ht="18" customHeight="1" x14ac:dyDescent="0.2">
      <c r="A11" s="81"/>
      <c r="B11" s="82"/>
      <c r="C11" s="82"/>
      <c r="D11" s="82"/>
      <c r="E11" s="82"/>
      <c r="F11" s="83"/>
      <c r="G11" s="84"/>
      <c r="H11" s="84"/>
    </row>
    <row r="12" spans="1:8" s="77" customFormat="1" ht="18" customHeight="1" x14ac:dyDescent="0.2">
      <c r="A12" s="81"/>
      <c r="B12" s="82"/>
      <c r="C12" s="82"/>
      <c r="D12" s="82"/>
      <c r="E12" s="82"/>
      <c r="F12" s="83"/>
      <c r="G12" s="84"/>
      <c r="H12" s="84"/>
    </row>
    <row r="13" spans="1:8" s="77" customFormat="1" ht="18" customHeight="1" x14ac:dyDescent="0.2">
      <c r="A13" s="81"/>
      <c r="B13" s="82"/>
      <c r="C13" s="82"/>
      <c r="D13" s="82"/>
      <c r="E13" s="82"/>
      <c r="F13" s="83"/>
      <c r="G13" s="84"/>
      <c r="H13" s="84"/>
    </row>
    <row r="14" spans="1:8" s="77" customFormat="1" ht="18" customHeight="1" x14ac:dyDescent="0.2">
      <c r="A14" s="81"/>
      <c r="B14" s="82"/>
      <c r="C14" s="82"/>
      <c r="D14" s="82"/>
      <c r="E14" s="82"/>
      <c r="F14" s="83"/>
      <c r="G14" s="84"/>
      <c r="H14" s="84"/>
    </row>
    <row r="15" spans="1:8" s="77" customFormat="1" ht="18" customHeight="1" x14ac:dyDescent="0.2">
      <c r="A15" s="81"/>
      <c r="B15" s="82"/>
      <c r="C15" s="82"/>
      <c r="D15" s="82"/>
      <c r="E15" s="82"/>
      <c r="F15" s="83"/>
      <c r="G15" s="84"/>
      <c r="H15" s="84"/>
    </row>
    <row r="16" spans="1:8" s="77" customFormat="1" ht="18" customHeight="1" x14ac:dyDescent="0.2">
      <c r="A16" s="85"/>
      <c r="B16" s="82"/>
      <c r="C16" s="82"/>
      <c r="D16" s="82"/>
      <c r="E16" s="82"/>
      <c r="F16" s="83"/>
      <c r="G16" s="84"/>
      <c r="H16" s="84"/>
    </row>
    <row r="17" spans="1:8" s="77" customFormat="1" x14ac:dyDescent="0.2">
      <c r="A17" s="86"/>
      <c r="F17" s="86"/>
      <c r="G17" s="86"/>
      <c r="H17" s="86"/>
    </row>
    <row r="18" spans="1:8" s="77" customFormat="1" x14ac:dyDescent="0.2"/>
    <row r="19" spans="1:8" s="77" customFormat="1" x14ac:dyDescent="0.2">
      <c r="A19" s="1167" t="s">
        <v>97</v>
      </c>
      <c r="B19" s="1168"/>
      <c r="C19" s="1168"/>
      <c r="D19" s="1168"/>
      <c r="E19" s="1169"/>
      <c r="F19" s="3"/>
      <c r="G19" s="3"/>
      <c r="H19" s="3"/>
    </row>
    <row r="20" spans="1:8" s="77" customFormat="1" x14ac:dyDescent="0.2">
      <c r="A20" s="1170" t="s">
        <v>98</v>
      </c>
      <c r="B20" s="1171"/>
      <c r="C20" s="78" t="s">
        <v>734</v>
      </c>
      <c r="D20" s="79" t="s">
        <v>822</v>
      </c>
      <c r="E20" s="80" t="s">
        <v>823</v>
      </c>
      <c r="F20" s="3"/>
      <c r="G20" s="3"/>
      <c r="H20" s="3"/>
    </row>
    <row r="21" spans="1:8" s="77" customFormat="1" ht="18" customHeight="1" x14ac:dyDescent="0.2">
      <c r="A21" s="87"/>
      <c r="B21" s="88"/>
      <c r="C21" s="83"/>
      <c r="D21" s="84"/>
      <c r="E21" s="89"/>
      <c r="F21" s="3"/>
      <c r="G21" s="3"/>
      <c r="H21" s="3"/>
    </row>
    <row r="22" spans="1:8" s="77" customFormat="1" ht="18" customHeight="1" x14ac:dyDescent="0.2">
      <c r="A22" s="87"/>
      <c r="B22" s="88"/>
      <c r="C22" s="83"/>
      <c r="D22" s="84"/>
      <c r="E22" s="89"/>
      <c r="F22" s="3"/>
      <c r="G22" s="3"/>
      <c r="H22" s="3"/>
    </row>
    <row r="23" spans="1:8" s="77" customFormat="1" ht="18" customHeight="1" x14ac:dyDescent="0.2">
      <c r="A23" s="87"/>
      <c r="B23" s="88"/>
      <c r="C23" s="83"/>
      <c r="D23" s="84"/>
      <c r="E23" s="89"/>
      <c r="F23" s="3"/>
      <c r="G23" s="3"/>
      <c r="H23" s="3"/>
    </row>
    <row r="24" spans="1:8" s="77" customFormat="1" ht="18" customHeight="1" x14ac:dyDescent="0.2">
      <c r="A24" s="87"/>
      <c r="B24" s="88"/>
      <c r="C24" s="83"/>
      <c r="D24" s="84"/>
      <c r="E24" s="89"/>
      <c r="F24" s="3"/>
      <c r="G24" s="3"/>
      <c r="H24" s="3"/>
    </row>
    <row r="25" spans="1:8" s="77" customFormat="1" ht="18" customHeight="1" x14ac:dyDescent="0.2">
      <c r="A25" s="90"/>
      <c r="B25" s="91"/>
      <c r="C25" s="83"/>
      <c r="D25" s="84"/>
      <c r="E25" s="89"/>
      <c r="F25" s="3"/>
      <c r="G25" s="3"/>
      <c r="H25" s="3"/>
    </row>
    <row r="26" spans="1:8" x14ac:dyDescent="0.2">
      <c r="E26" s="77"/>
    </row>
    <row r="27" spans="1:8" x14ac:dyDescent="0.2">
      <c r="E27" s="77"/>
    </row>
  </sheetData>
  <sheetProtection algorithmName="SHA-512" hashValue="nfJ3qBBjIC36MD7sQFkyFWBNIM3U+t4OBRQIuc7dVXlN/umPlWscSmg2yRITbDIN/d3CSpGmRX8Xj6UplkhyYA==" saltValue="sjSHlAOqtCokQuHS81gWKQ==" spinCount="100000" sheet="1" objects="1" scenarios="1"/>
  <mergeCells count="5">
    <mergeCell ref="A8:F8"/>
    <mergeCell ref="G8:H8"/>
    <mergeCell ref="A9:E9"/>
    <mergeCell ref="A19:E19"/>
    <mergeCell ref="A20:B20"/>
  </mergeCells>
  <pageMargins left="0.75" right="0.75" top="1" bottom="1" header="0.5" footer="0.5"/>
  <pageSetup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9CB8E-C0F5-48B7-B97B-C51BE063DF10}">
  <sheetPr>
    <pageSetUpPr fitToPage="1"/>
  </sheetPr>
  <dimension ref="A1:F30"/>
  <sheetViews>
    <sheetView zoomScaleNormal="100" workbookViewId="0"/>
  </sheetViews>
  <sheetFormatPr defaultColWidth="9.77734375" defaultRowHeight="15" x14ac:dyDescent="0.2"/>
  <cols>
    <col min="1" max="1" width="3.77734375" style="3" customWidth="1"/>
    <col min="2" max="2" width="41.6640625" style="3" customWidth="1"/>
    <col min="3" max="3" width="10.77734375" style="3" customWidth="1"/>
    <col min="4" max="4" width="12.77734375" style="3" customWidth="1"/>
    <col min="5" max="6" width="10.77734375" style="3" customWidth="1"/>
    <col min="7" max="16384" width="9.77734375" style="3"/>
  </cols>
  <sheetData>
    <row r="1" spans="1:6" ht="15.75" customHeight="1" x14ac:dyDescent="0.25">
      <c r="A1" s="1" t="s">
        <v>99</v>
      </c>
      <c r="B1" s="2"/>
      <c r="C1" s="2"/>
      <c r="D1" s="2"/>
      <c r="E1" s="2"/>
      <c r="F1" s="2"/>
    </row>
    <row r="2" spans="1:6" ht="15.75" customHeight="1" x14ac:dyDescent="0.25">
      <c r="A2" s="1" t="s">
        <v>100</v>
      </c>
      <c r="B2" s="2"/>
    </row>
    <row r="3" spans="1:6" s="4" customFormat="1" ht="12.75" x14ac:dyDescent="0.2">
      <c r="A3" s="4" t="s">
        <v>93</v>
      </c>
      <c r="B3" s="5"/>
      <c r="C3" s="67" t="s">
        <v>1</v>
      </c>
      <c r="D3" s="68"/>
      <c r="E3" s="68"/>
      <c r="F3" s="69"/>
    </row>
    <row r="4" spans="1:6" s="4" customFormat="1" ht="12.75" x14ac:dyDescent="0.2">
      <c r="A4" s="4" t="s">
        <v>959</v>
      </c>
      <c r="C4" s="70">
        <f>+'Sch A'!$A$7</f>
        <v>0</v>
      </c>
      <c r="D4" s="71"/>
      <c r="E4" s="71"/>
      <c r="F4" s="72"/>
    </row>
    <row r="5" spans="1:6" s="4" customFormat="1" ht="12.75" x14ac:dyDescent="0.2">
      <c r="C5" s="73" t="s">
        <v>2</v>
      </c>
      <c r="F5" s="74"/>
    </row>
    <row r="6" spans="1:6" s="4" customFormat="1" ht="12.75" x14ac:dyDescent="0.2">
      <c r="A6" s="10"/>
      <c r="C6" s="75" t="s">
        <v>3</v>
      </c>
      <c r="D6" s="76">
        <f>+'Sch A'!$E$13</f>
        <v>0</v>
      </c>
      <c r="E6" s="75" t="s">
        <v>4</v>
      </c>
      <c r="F6" s="76">
        <f>+'Sch A'!$H$13</f>
        <v>0</v>
      </c>
    </row>
    <row r="7" spans="1:6" x14ac:dyDescent="0.2">
      <c r="A7" s="92"/>
    </row>
    <row r="8" spans="1:6" x14ac:dyDescent="0.2">
      <c r="A8" s="1047"/>
      <c r="B8" s="93"/>
      <c r="C8" s="93"/>
      <c r="D8" s="93"/>
      <c r="E8" s="1025" t="s">
        <v>642</v>
      </c>
      <c r="F8" s="1025" t="s">
        <v>643</v>
      </c>
    </row>
    <row r="9" spans="1:6" x14ac:dyDescent="0.2">
      <c r="A9" s="1048">
        <v>1</v>
      </c>
      <c r="B9" s="1040" t="s">
        <v>930</v>
      </c>
      <c r="C9" s="1024"/>
      <c r="D9" s="1024"/>
      <c r="E9" s="96"/>
      <c r="F9" s="96"/>
    </row>
    <row r="10" spans="1:6" x14ac:dyDescent="0.2">
      <c r="A10" s="1049">
        <v>2</v>
      </c>
      <c r="B10" s="905" t="s">
        <v>931</v>
      </c>
      <c r="C10" s="1024"/>
      <c r="D10" s="1024"/>
      <c r="E10" s="96"/>
      <c r="F10" s="96"/>
    </row>
    <row r="11" spans="1:6" x14ac:dyDescent="0.2">
      <c r="A11" s="1050">
        <v>3</v>
      </c>
      <c r="B11" s="1172" t="s">
        <v>932</v>
      </c>
      <c r="C11" s="1194"/>
      <c r="D11" s="1195"/>
      <c r="E11" s="1026"/>
      <c r="F11" s="1027"/>
    </row>
    <row r="12" spans="1:6" x14ac:dyDescent="0.2">
      <c r="A12" s="1050"/>
      <c r="B12" s="1174" t="s">
        <v>933</v>
      </c>
      <c r="C12" s="1174"/>
      <c r="D12" s="1196"/>
      <c r="E12" s="1028"/>
      <c r="F12" s="1029"/>
    </row>
    <row r="13" spans="1:6" x14ac:dyDescent="0.2">
      <c r="A13" s="1050">
        <v>4</v>
      </c>
      <c r="B13" s="1172" t="s">
        <v>938</v>
      </c>
      <c r="C13" s="1172"/>
      <c r="D13" s="1173"/>
      <c r="E13" s="1031"/>
      <c r="F13" s="1031"/>
    </row>
    <row r="14" spans="1:6" x14ac:dyDescent="0.2">
      <c r="A14" s="1050"/>
      <c r="B14" s="138" t="s">
        <v>120</v>
      </c>
      <c r="C14" s="138"/>
      <c r="D14" s="1046"/>
      <c r="E14" s="1031"/>
      <c r="F14" s="1031"/>
    </row>
    <row r="15" spans="1:6" x14ac:dyDescent="0.2">
      <c r="A15" s="1050">
        <v>5</v>
      </c>
      <c r="B15" s="429" t="s">
        <v>939</v>
      </c>
      <c r="C15" s="1190"/>
      <c r="D15" s="1191"/>
      <c r="E15" s="1192"/>
      <c r="F15" s="1193"/>
    </row>
    <row r="16" spans="1:6" x14ac:dyDescent="0.2">
      <c r="A16" s="1050">
        <v>6</v>
      </c>
      <c r="B16" s="900" t="s">
        <v>102</v>
      </c>
      <c r="C16" s="900"/>
      <c r="D16" s="900"/>
      <c r="E16" s="1030"/>
      <c r="F16" s="1030"/>
    </row>
    <row r="17" spans="1:6" x14ac:dyDescent="0.2">
      <c r="A17" s="1050">
        <v>7</v>
      </c>
      <c r="B17" s="900" t="s">
        <v>104</v>
      </c>
      <c r="C17" s="900"/>
      <c r="D17" s="900"/>
      <c r="E17" s="1031"/>
      <c r="F17" s="1031"/>
    </row>
    <row r="18" spans="1:6" ht="30" customHeight="1" x14ac:dyDescent="0.2">
      <c r="A18" s="1051">
        <v>8</v>
      </c>
      <c r="B18" s="1177" t="s">
        <v>106</v>
      </c>
      <c r="C18" s="1177"/>
      <c r="D18" s="1177"/>
      <c r="E18" s="1032"/>
      <c r="F18" s="1032"/>
    </row>
    <row r="19" spans="1:6" x14ac:dyDescent="0.2">
      <c r="A19" s="1052">
        <v>9</v>
      </c>
      <c r="B19" s="1178" t="s">
        <v>108</v>
      </c>
      <c r="C19" s="1178"/>
      <c r="D19" s="1179"/>
      <c r="E19" s="1033"/>
      <c r="F19" s="1034"/>
    </row>
    <row r="20" spans="1:6" x14ac:dyDescent="0.2">
      <c r="A20" s="1053"/>
      <c r="B20" s="138" t="s">
        <v>109</v>
      </c>
      <c r="C20" s="1035"/>
      <c r="D20" s="1035"/>
      <c r="E20" s="1036"/>
      <c r="F20" s="1037"/>
    </row>
    <row r="21" spans="1:6" ht="15" customHeight="1" x14ac:dyDescent="0.2">
      <c r="A21" s="1054"/>
      <c r="B21" s="1180" t="s">
        <v>110</v>
      </c>
      <c r="C21" s="1180"/>
      <c r="D21" s="1180"/>
      <c r="E21" s="1028"/>
      <c r="F21" s="1029"/>
    </row>
    <row r="22" spans="1:6" ht="30" customHeight="1" x14ac:dyDescent="0.2">
      <c r="A22" s="1055">
        <v>10</v>
      </c>
      <c r="B22" s="1181" t="s">
        <v>113</v>
      </c>
      <c r="C22" s="1181"/>
      <c r="D22" s="1181"/>
      <c r="E22" s="1031"/>
      <c r="F22" s="1031"/>
    </row>
    <row r="23" spans="1:6" ht="45" customHeight="1" x14ac:dyDescent="0.2">
      <c r="A23" s="1056"/>
      <c r="B23" s="1188" t="s">
        <v>114</v>
      </c>
      <c r="C23" s="1188"/>
      <c r="D23" s="1188"/>
      <c r="E23" s="1028"/>
      <c r="F23" s="1029"/>
    </row>
    <row r="24" spans="1:6" ht="30" customHeight="1" x14ac:dyDescent="0.2">
      <c r="A24" s="1057">
        <v>11</v>
      </c>
      <c r="B24" s="1189" t="s">
        <v>122</v>
      </c>
      <c r="C24" s="1189"/>
      <c r="D24" s="1189"/>
      <c r="E24" s="1030"/>
      <c r="F24" s="1030"/>
    </row>
    <row r="25" spans="1:6" ht="15" customHeight="1" x14ac:dyDescent="0.2">
      <c r="A25" s="1058">
        <v>12</v>
      </c>
      <c r="B25" s="1185" t="s">
        <v>118</v>
      </c>
      <c r="C25" s="1186"/>
      <c r="D25" s="1187"/>
      <c r="E25" s="1038"/>
      <c r="F25" s="1039"/>
    </row>
    <row r="26" spans="1:6" ht="30" customHeight="1" x14ac:dyDescent="0.2">
      <c r="A26" s="1058">
        <v>13</v>
      </c>
      <c r="B26" s="1182" t="s">
        <v>116</v>
      </c>
      <c r="C26" s="1183"/>
      <c r="D26" s="1184"/>
      <c r="E26" s="1038"/>
      <c r="F26" s="1039"/>
    </row>
    <row r="27" spans="1:6" ht="15" customHeight="1" x14ac:dyDescent="0.2">
      <c r="A27" s="1058">
        <v>14</v>
      </c>
      <c r="B27" s="1172" t="s">
        <v>936</v>
      </c>
      <c r="C27" s="1172"/>
      <c r="D27" s="1172"/>
      <c r="E27" s="1044"/>
      <c r="F27" s="1045"/>
    </row>
    <row r="28" spans="1:6" ht="15" customHeight="1" x14ac:dyDescent="0.2">
      <c r="A28" s="1058"/>
      <c r="B28" s="1176" t="s">
        <v>937</v>
      </c>
      <c r="C28" s="1176"/>
      <c r="D28" s="1176"/>
      <c r="E28" s="1042"/>
      <c r="F28" s="1043"/>
    </row>
    <row r="29" spans="1:6" ht="15" customHeight="1" x14ac:dyDescent="0.2">
      <c r="A29" s="1058">
        <v>15</v>
      </c>
      <c r="B29" s="1172" t="s">
        <v>934</v>
      </c>
      <c r="C29" s="1172"/>
      <c r="D29" s="1173"/>
      <c r="E29" s="1041"/>
      <c r="F29" s="1041"/>
    </row>
    <row r="30" spans="1:6" ht="64.150000000000006" customHeight="1" x14ac:dyDescent="0.2">
      <c r="A30" s="1056"/>
      <c r="B30" s="1174" t="s">
        <v>935</v>
      </c>
      <c r="C30" s="1174"/>
      <c r="D30" s="1175"/>
      <c r="E30" s="1042"/>
      <c r="F30" s="1043"/>
    </row>
  </sheetData>
  <sheetProtection algorithmName="SHA-512" hashValue="dMvmMVECpJ9Pi3hj9FRGNb9Fu8LxOqvXr33HFkBHcyc4N0zfgn5FEXHldyhPahvdPC5/JtwFuxNwjEbBgFQ6wA==" saltValue="pR4XYBfk72aGbpheDZufXA==" spinCount="100000" sheet="1" objects="1" scenarios="1"/>
  <mergeCells count="17">
    <mergeCell ref="B13:D13"/>
    <mergeCell ref="C15:D15"/>
    <mergeCell ref="E15:F15"/>
    <mergeCell ref="B11:D11"/>
    <mergeCell ref="B12:D12"/>
    <mergeCell ref="B29:D29"/>
    <mergeCell ref="B30:D30"/>
    <mergeCell ref="B27:D27"/>
    <mergeCell ref="B28:D28"/>
    <mergeCell ref="B18:D18"/>
    <mergeCell ref="B19:D19"/>
    <mergeCell ref="B21:D21"/>
    <mergeCell ref="B22:D22"/>
    <mergeCell ref="B26:D26"/>
    <mergeCell ref="B25:D25"/>
    <mergeCell ref="B23:D23"/>
    <mergeCell ref="B24:D24"/>
  </mergeCells>
  <pageMargins left="0.75" right="0.75" top="1" bottom="1" header="0.5" footer="0.5"/>
  <pageSetup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3A226-0329-40DC-91E3-537AA35AF796}">
  <sheetPr>
    <pageSetUpPr fitToPage="1"/>
  </sheetPr>
  <dimension ref="A1:L24"/>
  <sheetViews>
    <sheetView zoomScaleNormal="100" workbookViewId="0"/>
  </sheetViews>
  <sheetFormatPr defaultColWidth="8.88671875" defaultRowHeight="15" x14ac:dyDescent="0.2"/>
  <cols>
    <col min="1" max="1" width="12" style="3" customWidth="1"/>
    <col min="2" max="11" width="8.6640625" style="3" customWidth="1"/>
    <col min="12" max="16384" width="8.88671875" style="3"/>
  </cols>
  <sheetData>
    <row r="1" spans="1:12" ht="15.75" customHeight="1" x14ac:dyDescent="0.25">
      <c r="A1" s="1" t="s">
        <v>123</v>
      </c>
      <c r="B1" s="2"/>
      <c r="C1" s="2"/>
      <c r="D1" s="2"/>
      <c r="E1" s="2"/>
      <c r="F1" s="2"/>
      <c r="G1" s="2"/>
      <c r="H1" s="2"/>
      <c r="I1" s="2"/>
      <c r="J1" s="2"/>
      <c r="K1" s="2"/>
      <c r="L1" s="2"/>
    </row>
    <row r="2" spans="1:12" s="4" customFormat="1" ht="12.75" x14ac:dyDescent="0.2">
      <c r="A2" s="4" t="s">
        <v>93</v>
      </c>
      <c r="B2" s="5"/>
      <c r="C2" s="5"/>
      <c r="D2" s="5"/>
      <c r="E2" s="5"/>
      <c r="F2" s="5"/>
      <c r="G2" s="5"/>
      <c r="H2" s="5"/>
      <c r="I2" s="5"/>
      <c r="J2" s="5"/>
      <c r="K2" s="5"/>
      <c r="L2" s="5"/>
    </row>
    <row r="3" spans="1:12" s="4" customFormat="1" ht="12.75" x14ac:dyDescent="0.2">
      <c r="A3" s="4" t="s">
        <v>959</v>
      </c>
      <c r="B3" s="5"/>
      <c r="C3" s="5"/>
      <c r="D3" s="5"/>
      <c r="E3" s="5"/>
      <c r="F3" s="5"/>
      <c r="G3" s="5"/>
      <c r="H3" s="67" t="s">
        <v>1</v>
      </c>
      <c r="I3" s="68"/>
      <c r="J3" s="68"/>
      <c r="K3" s="69"/>
      <c r="L3" s="5"/>
    </row>
    <row r="4" spans="1:12" s="4" customFormat="1" ht="12.75" x14ac:dyDescent="0.2">
      <c r="H4" s="70">
        <f>+'Sch A'!$A$7</f>
        <v>0</v>
      </c>
      <c r="I4" s="71"/>
      <c r="J4" s="71"/>
      <c r="K4" s="72"/>
    </row>
    <row r="5" spans="1:12" x14ac:dyDescent="0.2">
      <c r="H5" s="73" t="s">
        <v>2</v>
      </c>
      <c r="J5" s="4"/>
      <c r="K5" s="74"/>
    </row>
    <row r="6" spans="1:12" x14ac:dyDescent="0.2">
      <c r="A6" s="98"/>
      <c r="H6" s="75" t="s">
        <v>3</v>
      </c>
      <c r="I6" s="76">
        <f>+'Sch A'!$E$13</f>
        <v>0</v>
      </c>
      <c r="J6" s="75" t="s">
        <v>4</v>
      </c>
      <c r="K6" s="76">
        <f>+'Sch A'!$H$13</f>
        <v>0</v>
      </c>
    </row>
    <row r="7" spans="1:12" x14ac:dyDescent="0.2">
      <c r="E7" s="3" t="s">
        <v>111</v>
      </c>
    </row>
    <row r="8" spans="1:12" ht="16.5" customHeight="1" x14ac:dyDescent="0.2">
      <c r="A8" s="99"/>
      <c r="B8" s="1197" t="s">
        <v>961</v>
      </c>
      <c r="C8" s="1198"/>
      <c r="D8" s="1198"/>
      <c r="E8" s="1198"/>
      <c r="F8" s="1198"/>
      <c r="G8" s="1199"/>
      <c r="H8" s="100"/>
      <c r="I8" s="101"/>
      <c r="J8" s="102"/>
      <c r="K8" s="103"/>
    </row>
    <row r="9" spans="1:12" x14ac:dyDescent="0.2">
      <c r="A9" s="104"/>
      <c r="B9" s="1200" t="s">
        <v>124</v>
      </c>
      <c r="C9" s="1201"/>
      <c r="D9" s="1202"/>
      <c r="E9" s="1200" t="s">
        <v>125</v>
      </c>
      <c r="F9" s="1201"/>
      <c r="G9" s="1202"/>
      <c r="H9" s="1203" t="s">
        <v>283</v>
      </c>
      <c r="I9" s="1204" t="s">
        <v>126</v>
      </c>
      <c r="J9" s="1205"/>
      <c r="K9" s="105"/>
    </row>
    <row r="10" spans="1:12" x14ac:dyDescent="0.2">
      <c r="A10" s="106" t="s">
        <v>960</v>
      </c>
      <c r="B10" s="107" t="s">
        <v>127</v>
      </c>
      <c r="C10" s="94" t="s">
        <v>128</v>
      </c>
      <c r="D10" s="108" t="s">
        <v>129</v>
      </c>
      <c r="E10" s="106" t="s">
        <v>127</v>
      </c>
      <c r="F10" s="94" t="s">
        <v>128</v>
      </c>
      <c r="G10" s="108" t="s">
        <v>129</v>
      </c>
      <c r="H10" s="106" t="s">
        <v>127</v>
      </c>
      <c r="I10" s="94" t="s">
        <v>128</v>
      </c>
      <c r="J10" s="108" t="s">
        <v>129</v>
      </c>
      <c r="K10" s="109" t="s">
        <v>130</v>
      </c>
    </row>
    <row r="11" spans="1:12" ht="15" customHeight="1" x14ac:dyDescent="0.2">
      <c r="A11" s="110"/>
      <c r="B11" s="111"/>
      <c r="C11" s="111"/>
      <c r="D11" s="112">
        <f>SUM(B11:C11)</f>
        <v>0</v>
      </c>
      <c r="E11" s="111"/>
      <c r="F11" s="111"/>
      <c r="G11" s="112">
        <f>SUM(E11:F11)</f>
        <v>0</v>
      </c>
      <c r="H11" s="111"/>
      <c r="I11" s="111"/>
      <c r="J11" s="112">
        <f>SUM(H11:I11)</f>
        <v>0</v>
      </c>
      <c r="K11" s="113">
        <f>+D11+G11+J11</f>
        <v>0</v>
      </c>
    </row>
    <row r="12" spans="1:12" ht="15" customHeight="1" x14ac:dyDescent="0.2">
      <c r="A12" s="110"/>
      <c r="B12" s="111"/>
      <c r="C12" s="111"/>
      <c r="D12" s="112">
        <f t="shared" ref="D12:D22" si="0">SUM(B12:C12)</f>
        <v>0</v>
      </c>
      <c r="E12" s="111"/>
      <c r="F12" s="111"/>
      <c r="G12" s="112">
        <f t="shared" ref="G12:G22" si="1">SUM(E12:F12)</f>
        <v>0</v>
      </c>
      <c r="H12" s="111"/>
      <c r="I12" s="111"/>
      <c r="J12" s="112">
        <f t="shared" ref="J12:J22" si="2">SUM(H12:I12)</f>
        <v>0</v>
      </c>
      <c r="K12" s="113">
        <f t="shared" ref="K12:K22" si="3">+D12+G12+J12</f>
        <v>0</v>
      </c>
    </row>
    <row r="13" spans="1:12" ht="15" customHeight="1" x14ac:dyDescent="0.2">
      <c r="A13" s="110"/>
      <c r="B13" s="111"/>
      <c r="C13" s="111"/>
      <c r="D13" s="112">
        <f t="shared" si="0"/>
        <v>0</v>
      </c>
      <c r="E13" s="111"/>
      <c r="F13" s="111"/>
      <c r="G13" s="112">
        <f t="shared" si="1"/>
        <v>0</v>
      </c>
      <c r="H13" s="111"/>
      <c r="I13" s="111"/>
      <c r="J13" s="112">
        <f t="shared" si="2"/>
        <v>0</v>
      </c>
      <c r="K13" s="113">
        <f t="shared" si="3"/>
        <v>0</v>
      </c>
    </row>
    <row r="14" spans="1:12" ht="15" customHeight="1" x14ac:dyDescent="0.2">
      <c r="A14" s="110"/>
      <c r="B14" s="111"/>
      <c r="C14" s="111"/>
      <c r="D14" s="112">
        <f t="shared" si="0"/>
        <v>0</v>
      </c>
      <c r="E14" s="111"/>
      <c r="F14" s="111"/>
      <c r="G14" s="112">
        <f t="shared" si="1"/>
        <v>0</v>
      </c>
      <c r="H14" s="111"/>
      <c r="I14" s="111"/>
      <c r="J14" s="112">
        <f t="shared" si="2"/>
        <v>0</v>
      </c>
      <c r="K14" s="113">
        <f t="shared" si="3"/>
        <v>0</v>
      </c>
    </row>
    <row r="15" spans="1:12" ht="15" customHeight="1" x14ac:dyDescent="0.2">
      <c r="A15" s="110"/>
      <c r="B15" s="111"/>
      <c r="C15" s="111"/>
      <c r="D15" s="112">
        <f t="shared" si="0"/>
        <v>0</v>
      </c>
      <c r="E15" s="111"/>
      <c r="F15" s="111"/>
      <c r="G15" s="112">
        <f t="shared" si="1"/>
        <v>0</v>
      </c>
      <c r="H15" s="111"/>
      <c r="I15" s="111"/>
      <c r="J15" s="112">
        <f t="shared" si="2"/>
        <v>0</v>
      </c>
      <c r="K15" s="113">
        <f t="shared" si="3"/>
        <v>0</v>
      </c>
    </row>
    <row r="16" spans="1:12" ht="15" customHeight="1" x14ac:dyDescent="0.2">
      <c r="A16" s="110"/>
      <c r="B16" s="111"/>
      <c r="C16" s="111"/>
      <c r="D16" s="112">
        <f t="shared" si="0"/>
        <v>0</v>
      </c>
      <c r="E16" s="111"/>
      <c r="F16" s="111"/>
      <c r="G16" s="112">
        <f t="shared" si="1"/>
        <v>0</v>
      </c>
      <c r="H16" s="111"/>
      <c r="I16" s="111"/>
      <c r="J16" s="112">
        <f t="shared" si="2"/>
        <v>0</v>
      </c>
      <c r="K16" s="113">
        <f t="shared" si="3"/>
        <v>0</v>
      </c>
    </row>
    <row r="17" spans="1:11" ht="15" customHeight="1" x14ac:dyDescent="0.2">
      <c r="A17" s="110"/>
      <c r="B17" s="111"/>
      <c r="C17" s="111"/>
      <c r="D17" s="112">
        <f t="shared" si="0"/>
        <v>0</v>
      </c>
      <c r="E17" s="111"/>
      <c r="F17" s="111"/>
      <c r="G17" s="112">
        <f t="shared" si="1"/>
        <v>0</v>
      </c>
      <c r="H17" s="111"/>
      <c r="I17" s="111"/>
      <c r="J17" s="112">
        <f t="shared" si="2"/>
        <v>0</v>
      </c>
      <c r="K17" s="113">
        <f t="shared" si="3"/>
        <v>0</v>
      </c>
    </row>
    <row r="18" spans="1:11" ht="15" customHeight="1" x14ac:dyDescent="0.2">
      <c r="A18" s="110"/>
      <c r="B18" s="111"/>
      <c r="C18" s="111"/>
      <c r="D18" s="112">
        <f t="shared" si="0"/>
        <v>0</v>
      </c>
      <c r="E18" s="111"/>
      <c r="F18" s="111"/>
      <c r="G18" s="112">
        <f t="shared" si="1"/>
        <v>0</v>
      </c>
      <c r="H18" s="111"/>
      <c r="I18" s="111"/>
      <c r="J18" s="112">
        <f t="shared" si="2"/>
        <v>0</v>
      </c>
      <c r="K18" s="113">
        <f t="shared" si="3"/>
        <v>0</v>
      </c>
    </row>
    <row r="19" spans="1:11" ht="15" customHeight="1" x14ac:dyDescent="0.2">
      <c r="A19" s="110"/>
      <c r="B19" s="111"/>
      <c r="C19" s="111"/>
      <c r="D19" s="112">
        <f t="shared" si="0"/>
        <v>0</v>
      </c>
      <c r="E19" s="111"/>
      <c r="F19" s="111"/>
      <c r="G19" s="112">
        <f t="shared" si="1"/>
        <v>0</v>
      </c>
      <c r="H19" s="111"/>
      <c r="I19" s="111"/>
      <c r="J19" s="112">
        <f t="shared" si="2"/>
        <v>0</v>
      </c>
      <c r="K19" s="113">
        <f t="shared" si="3"/>
        <v>0</v>
      </c>
    </row>
    <row r="20" spans="1:11" ht="15" customHeight="1" x14ac:dyDescent="0.2">
      <c r="A20" s="110"/>
      <c r="B20" s="111"/>
      <c r="C20" s="111"/>
      <c r="D20" s="112">
        <f t="shared" si="0"/>
        <v>0</v>
      </c>
      <c r="E20" s="111"/>
      <c r="F20" s="111"/>
      <c r="G20" s="112">
        <f t="shared" si="1"/>
        <v>0</v>
      </c>
      <c r="H20" s="111"/>
      <c r="I20" s="111"/>
      <c r="J20" s="112">
        <f t="shared" si="2"/>
        <v>0</v>
      </c>
      <c r="K20" s="113">
        <f t="shared" si="3"/>
        <v>0</v>
      </c>
    </row>
    <row r="21" spans="1:11" ht="15" customHeight="1" x14ac:dyDescent="0.2">
      <c r="A21" s="110"/>
      <c r="B21" s="111"/>
      <c r="C21" s="111"/>
      <c r="D21" s="112">
        <f t="shared" si="0"/>
        <v>0</v>
      </c>
      <c r="E21" s="111"/>
      <c r="F21" s="111"/>
      <c r="G21" s="112">
        <f t="shared" si="1"/>
        <v>0</v>
      </c>
      <c r="H21" s="111"/>
      <c r="I21" s="111"/>
      <c r="J21" s="112">
        <f t="shared" si="2"/>
        <v>0</v>
      </c>
      <c r="K21" s="113">
        <f t="shared" si="3"/>
        <v>0</v>
      </c>
    </row>
    <row r="22" spans="1:11" ht="15" customHeight="1" x14ac:dyDescent="0.2">
      <c r="A22" s="110"/>
      <c r="B22" s="111"/>
      <c r="C22" s="111"/>
      <c r="D22" s="112">
        <f t="shared" si="0"/>
        <v>0</v>
      </c>
      <c r="E22" s="111"/>
      <c r="F22" s="111"/>
      <c r="G22" s="112">
        <f t="shared" si="1"/>
        <v>0</v>
      </c>
      <c r="H22" s="111"/>
      <c r="I22" s="111"/>
      <c r="J22" s="112">
        <f t="shared" si="2"/>
        <v>0</v>
      </c>
      <c r="K22" s="113">
        <f t="shared" si="3"/>
        <v>0</v>
      </c>
    </row>
    <row r="23" spans="1:11" ht="15" customHeight="1" thickBot="1" x14ac:dyDescent="0.25">
      <c r="A23" s="114" t="s">
        <v>84</v>
      </c>
      <c r="B23" s="115">
        <f>SUM(B11:B22)</f>
        <v>0</v>
      </c>
      <c r="C23" s="116">
        <f>SUM(C11:C22)</f>
        <v>0</v>
      </c>
      <c r="D23" s="117">
        <f>SUM(D11:D22)</f>
        <v>0</v>
      </c>
      <c r="E23" s="115">
        <f t="shared" ref="E23:K23" si="4">SUM(E11:E22)</f>
        <v>0</v>
      </c>
      <c r="F23" s="116">
        <f t="shared" si="4"/>
        <v>0</v>
      </c>
      <c r="G23" s="117">
        <f t="shared" si="4"/>
        <v>0</v>
      </c>
      <c r="H23" s="115">
        <f t="shared" si="4"/>
        <v>0</v>
      </c>
      <c r="I23" s="116">
        <f t="shared" si="4"/>
        <v>0</v>
      </c>
      <c r="J23" s="117">
        <f t="shared" si="4"/>
        <v>0</v>
      </c>
      <c r="K23" s="118">
        <f t="shared" si="4"/>
        <v>0</v>
      </c>
    </row>
    <row r="24" spans="1:11" ht="15.75" thickTop="1" x14ac:dyDescent="0.2"/>
  </sheetData>
  <sheetProtection algorithmName="SHA-512" hashValue="/THYxAqLsaSr1dZl0S1JUBmdXW+F9mznjnDx9ZrvaAPsWzz50DhY+8FR7Y8zYA3m8qN65TEdgwvpCLZZSdsBYg==" saltValue="2MWU4OQUxNq8cUtAFRctWQ==" spinCount="100000" sheet="1" objects="1" scenarios="1"/>
  <mergeCells count="4">
    <mergeCell ref="B8:G8"/>
    <mergeCell ref="B9:D9"/>
    <mergeCell ref="E9:G9"/>
    <mergeCell ref="H9:J9"/>
  </mergeCells>
  <pageMargins left="0.75" right="0.5" top="1" bottom="1" header="0.5" footer="0.5"/>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3538C-40A9-480F-9F90-20E8C2B6DF71}">
  <sheetPr>
    <pageSetUpPr fitToPage="1"/>
  </sheetPr>
  <dimension ref="A1:K57"/>
  <sheetViews>
    <sheetView zoomScaleNormal="100" workbookViewId="0"/>
  </sheetViews>
  <sheetFormatPr defaultColWidth="8.88671875" defaultRowHeight="15" x14ac:dyDescent="0.2"/>
  <cols>
    <col min="1" max="1" width="25.77734375" style="3" customWidth="1"/>
    <col min="2" max="10" width="12.6640625" style="3" customWidth="1"/>
    <col min="11" max="11" width="19.21875" style="3" customWidth="1"/>
    <col min="12" max="16384" width="8.88671875" style="3"/>
  </cols>
  <sheetData>
    <row r="1" spans="1:10" ht="15.75" customHeight="1" x14ac:dyDescent="0.25">
      <c r="A1" s="1" t="s">
        <v>131</v>
      </c>
      <c r="B1" s="2"/>
      <c r="C1" s="2"/>
      <c r="D1" s="2"/>
      <c r="E1" s="2"/>
      <c r="F1" s="2"/>
      <c r="G1" s="2"/>
      <c r="H1" s="2"/>
      <c r="I1" s="2"/>
      <c r="J1" s="2"/>
    </row>
    <row r="2" spans="1:10" s="4" customFormat="1" ht="14.25" customHeight="1" x14ac:dyDescent="0.2">
      <c r="A2" s="4" t="s">
        <v>93</v>
      </c>
      <c r="B2" s="5"/>
      <c r="C2" s="5"/>
      <c r="D2" s="5"/>
      <c r="E2" s="5"/>
      <c r="F2" s="5"/>
      <c r="G2" s="67" t="s">
        <v>1</v>
      </c>
      <c r="H2" s="68"/>
      <c r="I2" s="68"/>
      <c r="J2" s="69"/>
    </row>
    <row r="3" spans="1:10" s="4" customFormat="1" ht="14.25" customHeight="1" x14ac:dyDescent="0.2">
      <c r="A3" s="4" t="s">
        <v>959</v>
      </c>
      <c r="B3" s="5"/>
      <c r="C3" s="5"/>
      <c r="D3" s="5"/>
      <c r="E3" s="5"/>
      <c r="F3" s="5"/>
      <c r="G3" s="70">
        <f>+'Sch A'!$A$7</f>
        <v>0</v>
      </c>
      <c r="H3" s="71"/>
      <c r="I3" s="71"/>
      <c r="J3" s="72"/>
    </row>
    <row r="4" spans="1:10" s="4" customFormat="1" ht="14.25" customHeight="1" x14ac:dyDescent="0.2">
      <c r="B4" s="5"/>
      <c r="C4" s="5"/>
      <c r="G4" s="73" t="s">
        <v>2</v>
      </c>
      <c r="J4" s="74"/>
    </row>
    <row r="5" spans="1:10" x14ac:dyDescent="0.2">
      <c r="G5" s="75" t="s">
        <v>3</v>
      </c>
      <c r="H5" s="76">
        <f>+'Sch A'!$E$13</f>
        <v>0</v>
      </c>
      <c r="I5" s="75" t="s">
        <v>4</v>
      </c>
      <c r="J5" s="76">
        <f>+'Sch A'!$H$13</f>
        <v>0</v>
      </c>
    </row>
    <row r="6" spans="1:10" x14ac:dyDescent="0.2">
      <c r="A6" s="4"/>
      <c r="E6" s="4"/>
      <c r="F6" s="98"/>
      <c r="G6" s="98"/>
      <c r="H6" s="98"/>
      <c r="I6" s="98"/>
    </row>
    <row r="7" spans="1:10" ht="50.1" customHeight="1" x14ac:dyDescent="0.2">
      <c r="A7" s="119"/>
      <c r="B7" s="121" t="s">
        <v>168</v>
      </c>
      <c r="C7" s="121" t="s">
        <v>905</v>
      </c>
      <c r="D7" s="121" t="s">
        <v>906</v>
      </c>
      <c r="E7" s="121" t="s">
        <v>907</v>
      </c>
      <c r="F7" s="121" t="s">
        <v>923</v>
      </c>
      <c r="G7" s="121" t="s">
        <v>924</v>
      </c>
      <c r="H7" s="120" t="s">
        <v>124</v>
      </c>
      <c r="I7" s="120" t="s">
        <v>125</v>
      </c>
      <c r="J7" s="120" t="s">
        <v>283</v>
      </c>
    </row>
    <row r="8" spans="1:10" ht="18" customHeight="1" x14ac:dyDescent="0.2">
      <c r="A8" s="122" t="s">
        <v>132</v>
      </c>
      <c r="B8" s="976"/>
      <c r="C8" s="976"/>
      <c r="D8" s="976"/>
      <c r="E8" s="976"/>
      <c r="F8" s="976"/>
      <c r="G8" s="1019"/>
      <c r="H8" s="976"/>
      <c r="I8" s="976"/>
      <c r="J8" s="976"/>
    </row>
    <row r="9" spans="1:10" ht="18" customHeight="1" x14ac:dyDescent="0.2">
      <c r="A9" s="122" t="s">
        <v>133</v>
      </c>
      <c r="B9" s="123">
        <f>+'Sch C-4'!$D$9</f>
        <v>0</v>
      </c>
      <c r="C9" s="123">
        <f>+'Sch D'!D11</f>
        <v>0</v>
      </c>
      <c r="D9" s="123">
        <f>+'Sch D'!E11</f>
        <v>0</v>
      </c>
      <c r="E9" s="123">
        <f>SUM(B9:D9)</f>
        <v>0</v>
      </c>
      <c r="F9" s="124"/>
      <c r="G9" s="1018" t="e">
        <f>VLOOKUP(F9,'Sch C-3'!$C$9:$H$58,6,FALSE)</f>
        <v>#N/A</v>
      </c>
      <c r="H9" s="123" t="e">
        <f>VLOOKUP(F9,'Sch C-3'!$C$9:$H$58,3,FALSE)*E9</f>
        <v>#N/A</v>
      </c>
      <c r="I9" s="123" t="e">
        <f>VLOOKUP(F9,'Sch C-3'!$C$9:$H$58,4,FALSE)*E9</f>
        <v>#N/A</v>
      </c>
      <c r="J9" s="123" t="e">
        <f>VLOOKUP(F9,'Sch C-3'!$C$9:$H$58,5,FALSE)*E9</f>
        <v>#N/A</v>
      </c>
    </row>
    <row r="10" spans="1:10" ht="18" customHeight="1" x14ac:dyDescent="0.2">
      <c r="A10" s="122" t="s">
        <v>134</v>
      </c>
      <c r="B10" s="123">
        <f>+'Sch C-4'!$D$10</f>
        <v>0</v>
      </c>
      <c r="C10" s="123">
        <f>+'Sch D'!D12</f>
        <v>0</v>
      </c>
      <c r="D10" s="123">
        <f>+'Sch D'!E12</f>
        <v>0</v>
      </c>
      <c r="E10" s="123">
        <f t="shared" ref="E10:E11" si="0">SUM(B10:D10)</f>
        <v>0</v>
      </c>
      <c r="F10" s="124"/>
      <c r="G10" s="1018" t="e">
        <f>VLOOKUP(F10,'Sch C-3'!$C$9:$H$58,6,FALSE)</f>
        <v>#N/A</v>
      </c>
      <c r="H10" s="123" t="e">
        <f>VLOOKUP(F10,'Sch C-3'!$C$9:$H$58,3,FALSE)*E10</f>
        <v>#N/A</v>
      </c>
      <c r="I10" s="123" t="e">
        <f>VLOOKUP(F10,'Sch C-3'!$C$9:$H$58,4,FALSE)*E10</f>
        <v>#N/A</v>
      </c>
      <c r="J10" s="123" t="e">
        <f>VLOOKUP(F10,'Sch C-3'!$C$9:$H$58,5,FALSE)*E10</f>
        <v>#N/A</v>
      </c>
    </row>
    <row r="11" spans="1:10" ht="18" customHeight="1" x14ac:dyDescent="0.2">
      <c r="A11" s="122" t="s">
        <v>135</v>
      </c>
      <c r="B11" s="123">
        <f>+'Sch C-4'!$D$50</f>
        <v>0</v>
      </c>
      <c r="C11" s="123">
        <f>+'Sch D'!D13</f>
        <v>0</v>
      </c>
      <c r="D11" s="123">
        <f>+'Sch D'!E13</f>
        <v>0</v>
      </c>
      <c r="E11" s="123">
        <f t="shared" si="0"/>
        <v>0</v>
      </c>
      <c r="F11" s="124"/>
      <c r="G11" s="1018" t="e">
        <f>VLOOKUP(F11,'Sch C-3'!$C$9:$H$58,6,FALSE)</f>
        <v>#N/A</v>
      </c>
      <c r="H11" s="123" t="e">
        <f>VLOOKUP(F11,'Sch C-3'!$C$9:$H$58,3,FALSE)*E11</f>
        <v>#N/A</v>
      </c>
      <c r="I11" s="123" t="e">
        <f>VLOOKUP(F11,'Sch C-3'!$C$9:$H$58,4,FALSE)*E11</f>
        <v>#N/A</v>
      </c>
      <c r="J11" s="123" t="e">
        <f>VLOOKUP(F11,'Sch C-3'!$C$9:$H$58,5,FALSE)*E11</f>
        <v>#N/A</v>
      </c>
    </row>
    <row r="12" spans="1:10" ht="18" customHeight="1" x14ac:dyDescent="0.2">
      <c r="A12" s="122" t="s">
        <v>136</v>
      </c>
      <c r="B12" s="976"/>
      <c r="C12" s="976"/>
      <c r="D12" s="976"/>
      <c r="E12" s="976"/>
      <c r="F12" s="976"/>
      <c r="G12" s="976"/>
      <c r="H12" s="976"/>
      <c r="I12" s="976"/>
      <c r="J12" s="976"/>
    </row>
    <row r="13" spans="1:10" ht="18" customHeight="1" x14ac:dyDescent="0.2">
      <c r="A13" s="122" t="s">
        <v>133</v>
      </c>
      <c r="B13" s="123">
        <f>+'Sch C-4'!$E$9</f>
        <v>0</v>
      </c>
      <c r="C13" s="123">
        <f>+'Sch D'!D15</f>
        <v>0</v>
      </c>
      <c r="D13" s="123">
        <f>+'Sch D'!E15</f>
        <v>0</v>
      </c>
      <c r="E13" s="123">
        <f>SUM(B13:D13)</f>
        <v>0</v>
      </c>
      <c r="F13" s="124"/>
      <c r="G13" s="1018" t="e">
        <f>VLOOKUP(F13,'Sch C-3'!$C$9:$H$58,6,FALSE)</f>
        <v>#N/A</v>
      </c>
      <c r="H13" s="123" t="e">
        <f>VLOOKUP(F13,'Sch C-3'!$C$9:$H$58,3,FALSE)*E13</f>
        <v>#N/A</v>
      </c>
      <c r="I13" s="123" t="e">
        <f>VLOOKUP(F13,'Sch C-3'!$C$9:$H$58,4,FALSE)*E13</f>
        <v>#N/A</v>
      </c>
      <c r="J13" s="123" t="e">
        <f>VLOOKUP(F13,'Sch C-3'!$C$9:$H$58,5,FALSE)*E13</f>
        <v>#N/A</v>
      </c>
    </row>
    <row r="14" spans="1:10" ht="18" customHeight="1" x14ac:dyDescent="0.2">
      <c r="A14" s="122" t="s">
        <v>134</v>
      </c>
      <c r="B14" s="123">
        <f>+'Sch C-4'!$E$10</f>
        <v>0</v>
      </c>
      <c r="C14" s="123">
        <f>+'Sch D'!D16</f>
        <v>0</v>
      </c>
      <c r="D14" s="123">
        <f>+'Sch D'!E16</f>
        <v>0</v>
      </c>
      <c r="E14" s="123">
        <f t="shared" ref="E14:E15" si="1">SUM(B14:D14)</f>
        <v>0</v>
      </c>
      <c r="F14" s="124"/>
      <c r="G14" s="1018" t="e">
        <f>VLOOKUP(F14,'Sch C-3'!$C$9:$H$58,6,FALSE)</f>
        <v>#N/A</v>
      </c>
      <c r="H14" s="123" t="e">
        <f>VLOOKUP(F14,'Sch C-3'!$C$9:$H$58,3,FALSE)*E14</f>
        <v>#N/A</v>
      </c>
      <c r="I14" s="123" t="e">
        <f>VLOOKUP(F14,'Sch C-3'!$C$9:$H$58,4,FALSE)*E14</f>
        <v>#N/A</v>
      </c>
      <c r="J14" s="123" t="e">
        <f>VLOOKUP(F14,'Sch C-3'!$C$9:$H$58,5,FALSE)*E14</f>
        <v>#N/A</v>
      </c>
    </row>
    <row r="15" spans="1:10" ht="18" customHeight="1" x14ac:dyDescent="0.2">
      <c r="A15" s="122" t="s">
        <v>135</v>
      </c>
      <c r="B15" s="123">
        <f>+'Sch C-4'!$E$50</f>
        <v>0</v>
      </c>
      <c r="C15" s="123">
        <f>+'Sch D'!D17</f>
        <v>0</v>
      </c>
      <c r="D15" s="123">
        <f>+'Sch D'!E17</f>
        <v>0</v>
      </c>
      <c r="E15" s="123">
        <f t="shared" si="1"/>
        <v>0</v>
      </c>
      <c r="F15" s="124"/>
      <c r="G15" s="1018" t="e">
        <f>VLOOKUP(F15,'Sch C-3'!$C$9:$H$58,6,FALSE)</f>
        <v>#N/A</v>
      </c>
      <c r="H15" s="123" t="e">
        <f>VLOOKUP(F15,'Sch C-3'!$C$9:$H$58,3,FALSE)*E15</f>
        <v>#N/A</v>
      </c>
      <c r="I15" s="123" t="e">
        <f>VLOOKUP(F15,'Sch C-3'!$C$9:$H$58,4,FALSE)*E15</f>
        <v>#N/A</v>
      </c>
      <c r="J15" s="123" t="e">
        <f>VLOOKUP(F15,'Sch C-3'!$C$9:$H$58,5,FALSE)*E15</f>
        <v>#N/A</v>
      </c>
    </row>
    <row r="16" spans="1:10" ht="18" customHeight="1" x14ac:dyDescent="0.2">
      <c r="A16" s="122" t="s">
        <v>137</v>
      </c>
      <c r="B16" s="976"/>
      <c r="C16" s="976"/>
      <c r="D16" s="976"/>
      <c r="E16" s="976"/>
      <c r="F16" s="976"/>
      <c r="G16" s="976"/>
      <c r="H16" s="976"/>
      <c r="I16" s="976"/>
      <c r="J16" s="976"/>
    </row>
    <row r="17" spans="1:10" ht="18" customHeight="1" x14ac:dyDescent="0.2">
      <c r="A17" s="122" t="s">
        <v>133</v>
      </c>
      <c r="B17" s="123">
        <f>+'Sch C-4'!$F$9</f>
        <v>0</v>
      </c>
      <c r="C17" s="123">
        <f>+'Sch D'!D19</f>
        <v>0</v>
      </c>
      <c r="D17" s="123">
        <f>+'Sch D'!E19</f>
        <v>0</v>
      </c>
      <c r="E17" s="123">
        <f>SUM(B17:D17)</f>
        <v>0</v>
      </c>
      <c r="F17" s="124"/>
      <c r="G17" s="1018" t="e">
        <f>VLOOKUP(F17,'Sch C-3'!$C$9:$H$58,6,FALSE)</f>
        <v>#N/A</v>
      </c>
      <c r="H17" s="123" t="e">
        <f>VLOOKUP(F17,'Sch C-3'!$C$9:$H$58,3,FALSE)*E17</f>
        <v>#N/A</v>
      </c>
      <c r="I17" s="123" t="e">
        <f>VLOOKUP(F17,'Sch C-3'!$C$9:$H$58,4,FALSE)*E17</f>
        <v>#N/A</v>
      </c>
      <c r="J17" s="123" t="e">
        <f>VLOOKUP(F17,'Sch C-3'!$C$9:$H$58,5,FALSE)*E17</f>
        <v>#N/A</v>
      </c>
    </row>
    <row r="18" spans="1:10" ht="18" customHeight="1" x14ac:dyDescent="0.2">
      <c r="A18" s="122" t="s">
        <v>134</v>
      </c>
      <c r="B18" s="123">
        <f>+'Sch C-4'!$F$10</f>
        <v>0</v>
      </c>
      <c r="C18" s="123">
        <f>+'Sch D'!D20</f>
        <v>0</v>
      </c>
      <c r="D18" s="123">
        <f>+'Sch D'!E20</f>
        <v>0</v>
      </c>
      <c r="E18" s="123">
        <f t="shared" ref="E18:E19" si="2">SUM(B18:D18)</f>
        <v>0</v>
      </c>
      <c r="F18" s="124"/>
      <c r="G18" s="1018" t="e">
        <f>VLOOKUP(F18,'Sch C-3'!$C$9:$H$58,6,FALSE)</f>
        <v>#N/A</v>
      </c>
      <c r="H18" s="123" t="e">
        <f>VLOOKUP(F18,'Sch C-3'!$C$9:$H$58,3,FALSE)*E18</f>
        <v>#N/A</v>
      </c>
      <c r="I18" s="123" t="e">
        <f>VLOOKUP(F18,'Sch C-3'!$C$9:$H$58,4,FALSE)*E18</f>
        <v>#N/A</v>
      </c>
      <c r="J18" s="123" t="e">
        <f>VLOOKUP(F18,'Sch C-3'!$C$9:$H$58,5,FALSE)*E18</f>
        <v>#N/A</v>
      </c>
    </row>
    <row r="19" spans="1:10" ht="18" customHeight="1" x14ac:dyDescent="0.2">
      <c r="A19" s="122" t="s">
        <v>135</v>
      </c>
      <c r="B19" s="123">
        <f>+'Sch C-4'!$F$50</f>
        <v>0</v>
      </c>
      <c r="C19" s="123">
        <f>+'Sch D'!D21</f>
        <v>0</v>
      </c>
      <c r="D19" s="123">
        <f>+'Sch D'!E21</f>
        <v>0</v>
      </c>
      <c r="E19" s="123">
        <f t="shared" si="2"/>
        <v>0</v>
      </c>
      <c r="F19" s="124"/>
      <c r="G19" s="1018" t="e">
        <f>VLOOKUP(F19,'Sch C-3'!$C$9:$H$58,6,FALSE)</f>
        <v>#N/A</v>
      </c>
      <c r="H19" s="123" t="e">
        <f>VLOOKUP(F19,'Sch C-3'!$C$9:$H$58,3,FALSE)*E19</f>
        <v>#N/A</v>
      </c>
      <c r="I19" s="123" t="e">
        <f>VLOOKUP(F19,'Sch C-3'!$C$9:$H$58,4,FALSE)*E19</f>
        <v>#N/A</v>
      </c>
      <c r="J19" s="123" t="e">
        <f>VLOOKUP(F19,'Sch C-3'!$C$9:$H$58,5,FALSE)*E19</f>
        <v>#N/A</v>
      </c>
    </row>
    <row r="20" spans="1:10" ht="18" customHeight="1" x14ac:dyDescent="0.2">
      <c r="A20" s="122" t="s">
        <v>138</v>
      </c>
      <c r="B20" s="976"/>
      <c r="C20" s="976"/>
      <c r="D20" s="976"/>
      <c r="E20" s="976"/>
      <c r="F20" s="976"/>
      <c r="G20" s="976"/>
      <c r="H20" s="976"/>
      <c r="I20" s="976"/>
      <c r="J20" s="976"/>
    </row>
    <row r="21" spans="1:10" ht="18" customHeight="1" x14ac:dyDescent="0.2">
      <c r="A21" s="122" t="s">
        <v>133</v>
      </c>
      <c r="B21" s="123">
        <f>+'Sch C-4'!$G$9</f>
        <v>0</v>
      </c>
      <c r="C21" s="123">
        <f>+'Sch D'!D23</f>
        <v>0</v>
      </c>
      <c r="D21" s="123">
        <f>+'Sch D'!E23</f>
        <v>0</v>
      </c>
      <c r="E21" s="123">
        <f>SUM(B21:D21)</f>
        <v>0</v>
      </c>
      <c r="F21" s="124"/>
      <c r="G21" s="1018" t="e">
        <f>VLOOKUP(F21,'Sch C-3'!$C$9:$H$58,6,FALSE)</f>
        <v>#N/A</v>
      </c>
      <c r="H21" s="123" t="e">
        <f>VLOOKUP(F21,'Sch C-3'!$C$9:$H$58,3,FALSE)*E21</f>
        <v>#N/A</v>
      </c>
      <c r="I21" s="123" t="e">
        <f>VLOOKUP(F21,'Sch C-3'!$C$9:$H$58,4,FALSE)*E21</f>
        <v>#N/A</v>
      </c>
      <c r="J21" s="123" t="e">
        <f>VLOOKUP(F21,'Sch C-3'!$C$9:$H$58,5,FALSE)*E21</f>
        <v>#N/A</v>
      </c>
    </row>
    <row r="22" spans="1:10" ht="18" customHeight="1" x14ac:dyDescent="0.2">
      <c r="A22" s="122" t="s">
        <v>134</v>
      </c>
      <c r="B22" s="123">
        <f>+'Sch C-4'!$G$10</f>
        <v>0</v>
      </c>
      <c r="C22" s="123">
        <f>+'Sch D'!D24</f>
        <v>0</v>
      </c>
      <c r="D22" s="123">
        <f>+'Sch D'!E24</f>
        <v>0</v>
      </c>
      <c r="E22" s="123">
        <f t="shared" ref="E22:E23" si="3">SUM(B22:D22)</f>
        <v>0</v>
      </c>
      <c r="F22" s="124"/>
      <c r="G22" s="1018" t="e">
        <f>VLOOKUP(F22,'Sch C-3'!$C$9:$H$58,6,FALSE)</f>
        <v>#N/A</v>
      </c>
      <c r="H22" s="123" t="e">
        <f>VLOOKUP(F22,'Sch C-3'!$C$9:$H$58,3,FALSE)*E22</f>
        <v>#N/A</v>
      </c>
      <c r="I22" s="123" t="e">
        <f>VLOOKUP(F22,'Sch C-3'!$C$9:$H$58,4,FALSE)*E22</f>
        <v>#N/A</v>
      </c>
      <c r="J22" s="123" t="e">
        <f>VLOOKUP(F22,'Sch C-3'!$C$9:$H$58,5,FALSE)*E22</f>
        <v>#N/A</v>
      </c>
    </row>
    <row r="23" spans="1:10" ht="18" customHeight="1" x14ac:dyDescent="0.2">
      <c r="A23" s="122" t="s">
        <v>135</v>
      </c>
      <c r="B23" s="123">
        <f>+'Sch C-4'!$G$50</f>
        <v>0</v>
      </c>
      <c r="C23" s="123">
        <f>+'Sch D'!D25</f>
        <v>0</v>
      </c>
      <c r="D23" s="123">
        <f>+'Sch D'!E25</f>
        <v>0</v>
      </c>
      <c r="E23" s="123">
        <f t="shared" si="3"/>
        <v>0</v>
      </c>
      <c r="F23" s="124"/>
      <c r="G23" s="1018" t="e">
        <f>VLOOKUP(F23,'Sch C-3'!$C$9:$H$58,6,FALSE)</f>
        <v>#N/A</v>
      </c>
      <c r="H23" s="123" t="e">
        <f>VLOOKUP(F23,'Sch C-3'!$C$9:$H$58,3,FALSE)*E23</f>
        <v>#N/A</v>
      </c>
      <c r="I23" s="123" t="e">
        <f>VLOOKUP(F23,'Sch C-3'!$C$9:$H$58,4,FALSE)*E23</f>
        <v>#N/A</v>
      </c>
      <c r="J23" s="123" t="e">
        <f>VLOOKUP(F23,'Sch C-3'!$C$9:$H$58,5,FALSE)*E23</f>
        <v>#N/A</v>
      </c>
    </row>
    <row r="24" spans="1:10" ht="18" customHeight="1" x14ac:dyDescent="0.2">
      <c r="A24" s="122" t="s">
        <v>139</v>
      </c>
      <c r="B24" s="976"/>
      <c r="C24" s="976"/>
      <c r="D24" s="976"/>
      <c r="E24" s="976"/>
      <c r="F24" s="976"/>
      <c r="G24" s="976"/>
      <c r="H24" s="976"/>
      <c r="I24" s="976"/>
      <c r="J24" s="976"/>
    </row>
    <row r="25" spans="1:10" ht="18" customHeight="1" x14ac:dyDescent="0.2">
      <c r="A25" s="122" t="s">
        <v>133</v>
      </c>
      <c r="B25" s="123">
        <f>+'Sch C-4'!$H$9</f>
        <v>0</v>
      </c>
      <c r="C25" s="123">
        <f>+'Sch D'!D27</f>
        <v>0</v>
      </c>
      <c r="D25" s="123">
        <f>+'Sch D'!E27</f>
        <v>0</v>
      </c>
      <c r="E25" s="123">
        <f>SUM(B25:D25)</f>
        <v>0</v>
      </c>
      <c r="F25" s="124"/>
      <c r="G25" s="1018" t="e">
        <f>VLOOKUP(F25,'Sch C-3'!$C$9:$H$58,6,FALSE)</f>
        <v>#N/A</v>
      </c>
      <c r="H25" s="123" t="e">
        <f>VLOOKUP(F25,'Sch C-3'!$C$9:$H$58,3,FALSE)*E25</f>
        <v>#N/A</v>
      </c>
      <c r="I25" s="123" t="e">
        <f>VLOOKUP(F25,'Sch C-3'!$C$9:$H$58,4,FALSE)*E25</f>
        <v>#N/A</v>
      </c>
      <c r="J25" s="123" t="e">
        <f>VLOOKUP(F25,'Sch C-3'!$C$9:$H$58,5,FALSE)*E25</f>
        <v>#N/A</v>
      </c>
    </row>
    <row r="26" spans="1:10" ht="18" customHeight="1" x14ac:dyDescent="0.2">
      <c r="A26" s="122" t="s">
        <v>134</v>
      </c>
      <c r="B26" s="123">
        <f>+'Sch C-4'!$H$10</f>
        <v>0</v>
      </c>
      <c r="C26" s="123">
        <f>+'Sch D'!D28</f>
        <v>0</v>
      </c>
      <c r="D26" s="123">
        <f>+'Sch D'!E28</f>
        <v>0</v>
      </c>
      <c r="E26" s="123">
        <f t="shared" ref="E26:E27" si="4">SUM(B26:D26)</f>
        <v>0</v>
      </c>
      <c r="F26" s="124"/>
      <c r="G26" s="1018" t="e">
        <f>VLOOKUP(F26,'Sch C-3'!$C$9:$H$58,6,FALSE)</f>
        <v>#N/A</v>
      </c>
      <c r="H26" s="123" t="e">
        <f>VLOOKUP(F26,'Sch C-3'!$C$9:$H$58,3,FALSE)*E26</f>
        <v>#N/A</v>
      </c>
      <c r="I26" s="123" t="e">
        <f>VLOOKUP(F26,'Sch C-3'!$C$9:$H$58,4,FALSE)*E26</f>
        <v>#N/A</v>
      </c>
      <c r="J26" s="123" t="e">
        <f>VLOOKUP(F26,'Sch C-3'!$C$9:$H$58,5,FALSE)*E26</f>
        <v>#N/A</v>
      </c>
    </row>
    <row r="27" spans="1:10" ht="18" customHeight="1" x14ac:dyDescent="0.2">
      <c r="A27" s="122" t="s">
        <v>135</v>
      </c>
      <c r="B27" s="123">
        <f>+'Sch C-4'!$H$50</f>
        <v>0</v>
      </c>
      <c r="C27" s="123">
        <f>+'Sch D'!D29</f>
        <v>0</v>
      </c>
      <c r="D27" s="123">
        <f>+'Sch D'!E29</f>
        <v>0</v>
      </c>
      <c r="E27" s="123">
        <f t="shared" si="4"/>
        <v>0</v>
      </c>
      <c r="F27" s="124"/>
      <c r="G27" s="1018" t="e">
        <f>VLOOKUP(F27,'Sch C-3'!$C$9:$H$58,6,FALSE)</f>
        <v>#N/A</v>
      </c>
      <c r="H27" s="123" t="e">
        <f>VLOOKUP(F27,'Sch C-3'!$C$9:$H$58,3,FALSE)*E27</f>
        <v>#N/A</v>
      </c>
      <c r="I27" s="123" t="e">
        <f>VLOOKUP(F27,'Sch C-3'!$C$9:$H$58,4,FALSE)*E27</f>
        <v>#N/A</v>
      </c>
      <c r="J27" s="123" t="e">
        <f>VLOOKUP(F27,'Sch C-3'!$C$9:$H$58,5,FALSE)*E27</f>
        <v>#N/A</v>
      </c>
    </row>
    <row r="28" spans="1:10" ht="18" customHeight="1" x14ac:dyDescent="0.2">
      <c r="A28" s="122" t="s">
        <v>140</v>
      </c>
      <c r="B28" s="976"/>
      <c r="C28" s="976"/>
      <c r="D28" s="976"/>
      <c r="E28" s="976"/>
      <c r="F28" s="976"/>
      <c r="G28" s="976"/>
      <c r="H28" s="976"/>
      <c r="I28" s="976"/>
      <c r="J28" s="976"/>
    </row>
    <row r="29" spans="1:10" ht="18" customHeight="1" x14ac:dyDescent="0.2">
      <c r="A29" s="122" t="s">
        <v>133</v>
      </c>
      <c r="B29" s="123">
        <f>+'Sch C-4'!$I$9</f>
        <v>0</v>
      </c>
      <c r="C29" s="123">
        <f>+'Sch D'!D31</f>
        <v>0</v>
      </c>
      <c r="D29" s="123">
        <f>+'Sch D'!E31</f>
        <v>0</v>
      </c>
      <c r="E29" s="123">
        <f>SUM(B29:D29)</f>
        <v>0</v>
      </c>
      <c r="F29" s="124"/>
      <c r="G29" s="1018" t="e">
        <f>VLOOKUP(F29,'Sch C-3'!$C$9:$H$58,6,FALSE)</f>
        <v>#N/A</v>
      </c>
      <c r="H29" s="123" t="e">
        <f>VLOOKUP(F29,'Sch C-3'!$C$9:$H$58,3,FALSE)*E29</f>
        <v>#N/A</v>
      </c>
      <c r="I29" s="123" t="e">
        <f>VLOOKUP(F29,'Sch C-3'!$C$9:$H$58,4,FALSE)*E29</f>
        <v>#N/A</v>
      </c>
      <c r="J29" s="123" t="e">
        <f>VLOOKUP(F29,'Sch C-3'!$C$9:$H$58,5,FALSE)*E29</f>
        <v>#N/A</v>
      </c>
    </row>
    <row r="30" spans="1:10" ht="18" customHeight="1" x14ac:dyDescent="0.2">
      <c r="A30" s="122" t="s">
        <v>134</v>
      </c>
      <c r="B30" s="123">
        <f>+'Sch C-4'!$I$10</f>
        <v>0</v>
      </c>
      <c r="C30" s="123">
        <f>+'Sch D'!D32</f>
        <v>0</v>
      </c>
      <c r="D30" s="123">
        <f>+'Sch D'!E32</f>
        <v>0</v>
      </c>
      <c r="E30" s="123">
        <f t="shared" ref="E30:E39" si="5">SUM(B30:D30)</f>
        <v>0</v>
      </c>
      <c r="F30" s="124"/>
      <c r="G30" s="1018" t="e">
        <f>VLOOKUP(F30,'Sch C-3'!$C$9:$H$58,6,FALSE)</f>
        <v>#N/A</v>
      </c>
      <c r="H30" s="123" t="e">
        <f>VLOOKUP(F30,'Sch C-3'!$C$9:$H$58,3,FALSE)*E30</f>
        <v>#N/A</v>
      </c>
      <c r="I30" s="123" t="e">
        <f>VLOOKUP(F30,'Sch C-3'!$C$9:$H$58,4,FALSE)*E30</f>
        <v>#N/A</v>
      </c>
      <c r="J30" s="123" t="e">
        <f>VLOOKUP(F30,'Sch C-3'!$C$9:$H$58,5,FALSE)*E30</f>
        <v>#N/A</v>
      </c>
    </row>
    <row r="31" spans="1:10" ht="18" customHeight="1" x14ac:dyDescent="0.2">
      <c r="A31" s="122" t="s">
        <v>141</v>
      </c>
      <c r="B31" s="123">
        <f>+'Sch C-4'!I42</f>
        <v>0</v>
      </c>
      <c r="C31" s="123">
        <f>+'Sch D'!D33</f>
        <v>0</v>
      </c>
      <c r="D31" s="123">
        <f>+'Sch D'!E33</f>
        <v>0</v>
      </c>
      <c r="E31" s="123">
        <f t="shared" si="5"/>
        <v>0</v>
      </c>
      <c r="F31" s="124"/>
      <c r="G31" s="1018" t="e">
        <f>VLOOKUP(F31,'Sch C-3'!$C$9:$H$58,6,FALSE)</f>
        <v>#N/A</v>
      </c>
      <c r="H31" s="123" t="e">
        <f>VLOOKUP(F31,'Sch C-3'!$C$9:$H$58,3,FALSE)*E31</f>
        <v>#N/A</v>
      </c>
      <c r="I31" s="123" t="e">
        <f>VLOOKUP(F31,'Sch C-3'!$C$9:$H$58,4,FALSE)*E31</f>
        <v>#N/A</v>
      </c>
      <c r="J31" s="123" t="e">
        <f>VLOOKUP(F31,'Sch C-3'!$C$9:$H$58,5,FALSE)*E31</f>
        <v>#N/A</v>
      </c>
    </row>
    <row r="32" spans="1:10" ht="18" customHeight="1" x14ac:dyDescent="0.2">
      <c r="A32" s="122" t="s">
        <v>135</v>
      </c>
      <c r="B32" s="123">
        <f>+'Sch C-4'!$I$50-B31</f>
        <v>0</v>
      </c>
      <c r="C32" s="123">
        <f>+'Sch D'!D34</f>
        <v>0</v>
      </c>
      <c r="D32" s="123">
        <f>+'Sch D'!E34</f>
        <v>0</v>
      </c>
      <c r="E32" s="123">
        <f t="shared" si="5"/>
        <v>0</v>
      </c>
      <c r="F32" s="124"/>
      <c r="G32" s="1018" t="e">
        <f>VLOOKUP(F32,'Sch C-3'!$C$9:$H$58,6,FALSE)</f>
        <v>#N/A</v>
      </c>
      <c r="H32" s="123" t="e">
        <f>VLOOKUP(F32,'Sch C-3'!$C$9:$H$58,3,FALSE)*E32</f>
        <v>#N/A</v>
      </c>
      <c r="I32" s="123" t="e">
        <f>VLOOKUP(F32,'Sch C-3'!$C$9:$H$58,4,FALSE)*E32</f>
        <v>#N/A</v>
      </c>
      <c r="J32" s="123" t="e">
        <f>VLOOKUP(F32,'Sch C-3'!$C$9:$H$58,5,FALSE)*E32</f>
        <v>#N/A</v>
      </c>
    </row>
    <row r="33" spans="1:11" ht="18" customHeight="1" x14ac:dyDescent="0.2">
      <c r="A33" s="122" t="s">
        <v>855</v>
      </c>
      <c r="B33" s="123">
        <f>+'Sch C-4'!J51</f>
        <v>0</v>
      </c>
      <c r="C33" s="123">
        <f>+'Sch D'!D35</f>
        <v>0</v>
      </c>
      <c r="D33" s="123">
        <f>+'Sch D'!E35</f>
        <v>0</v>
      </c>
      <c r="E33" s="123">
        <f t="shared" si="5"/>
        <v>0</v>
      </c>
      <c r="F33" s="123">
        <v>10</v>
      </c>
      <c r="G33" s="1018" t="str">
        <f>VLOOKUP(F33,'Sch C-3'!$C$9:$H$58,6,FALSE)</f>
        <v>Property</v>
      </c>
      <c r="H33" s="123">
        <f>VLOOKUP(F33,'Sch C-3'!$C$9:$H$58,3,FALSE)*E33</f>
        <v>0</v>
      </c>
      <c r="I33" s="123">
        <f>VLOOKUP(F33,'Sch C-3'!$C$9:$H$58,4,FALSE)*E33</f>
        <v>0</v>
      </c>
      <c r="J33" s="123">
        <f>VLOOKUP(F33,'Sch C-3'!$C$9:$H$58,5,FALSE)*E33</f>
        <v>0</v>
      </c>
    </row>
    <row r="34" spans="1:11" ht="18" customHeight="1" x14ac:dyDescent="0.2">
      <c r="A34" s="122" t="s">
        <v>125</v>
      </c>
      <c r="B34" s="976"/>
      <c r="C34" s="976"/>
      <c r="D34" s="976"/>
      <c r="E34" s="976"/>
      <c r="F34" s="976"/>
      <c r="G34" s="976"/>
      <c r="H34" s="976"/>
      <c r="I34" s="976"/>
      <c r="J34" s="976"/>
    </row>
    <row r="35" spans="1:11" ht="18" customHeight="1" x14ac:dyDescent="0.2">
      <c r="A35" s="122" t="s">
        <v>142</v>
      </c>
      <c r="B35" s="124"/>
      <c r="C35" s="123">
        <f>+'Sch D'!D37</f>
        <v>0</v>
      </c>
      <c r="D35" s="123">
        <f>+'Sch D'!E37</f>
        <v>0</v>
      </c>
      <c r="E35" s="123">
        <f>SUM(B35:D35)</f>
        <v>0</v>
      </c>
      <c r="F35" s="124"/>
      <c r="G35" s="1018" t="e">
        <f>VLOOKUP(F35,'Sch C-3'!$C$9:$H$58,6,FALSE)</f>
        <v>#N/A</v>
      </c>
      <c r="H35" s="123" t="e">
        <f>VLOOKUP(F35,'Sch C-3'!$C$9:$H$58,3,FALSE)*E35</f>
        <v>#N/A</v>
      </c>
      <c r="I35" s="123" t="e">
        <f>VLOOKUP(F35,'Sch C-3'!$C$9:$H$58,4,FALSE)*E35</f>
        <v>#N/A</v>
      </c>
      <c r="J35" s="123" t="e">
        <f>VLOOKUP(F35,'Sch C-3'!$C$9:$H$58,5,FALSE)*E35</f>
        <v>#N/A</v>
      </c>
    </row>
    <row r="36" spans="1:11" ht="18" customHeight="1" x14ac:dyDescent="0.2">
      <c r="A36" s="122" t="s">
        <v>143</v>
      </c>
      <c r="B36" s="123">
        <f>'Sch C-4'!K51-'Sch C-1'!B35</f>
        <v>0</v>
      </c>
      <c r="C36" s="123">
        <f>+'Sch D'!D38</f>
        <v>0</v>
      </c>
      <c r="D36" s="123">
        <f>+'Sch D'!E38</f>
        <v>0</v>
      </c>
      <c r="E36" s="123">
        <f t="shared" ref="E36" si="6">SUM(B36:D36)</f>
        <v>0</v>
      </c>
      <c r="F36" s="124"/>
      <c r="G36" s="1018" t="e">
        <f>VLOOKUP(F36,'Sch C-3'!$C$9:$H$58,6,FALSE)</f>
        <v>#N/A</v>
      </c>
      <c r="H36" s="123" t="e">
        <f>VLOOKUP(F36,'Sch C-3'!$C$9:$H$58,3,FALSE)*E36</f>
        <v>#N/A</v>
      </c>
      <c r="I36" s="123" t="e">
        <f>VLOOKUP(F36,'Sch C-3'!$C$9:$H$58,4,FALSE)*E36</f>
        <v>#N/A</v>
      </c>
      <c r="J36" s="123" t="e">
        <f>VLOOKUP(F36,'Sch C-3'!$C$9:$H$58,5,FALSE)*E36</f>
        <v>#N/A</v>
      </c>
    </row>
    <row r="37" spans="1:11" ht="18" customHeight="1" x14ac:dyDescent="0.2">
      <c r="A37" s="122" t="s">
        <v>147</v>
      </c>
      <c r="B37" s="976"/>
      <c r="C37" s="976"/>
      <c r="D37" s="976"/>
      <c r="E37" s="976"/>
      <c r="F37" s="976"/>
      <c r="G37" s="976"/>
      <c r="H37" s="976"/>
      <c r="I37" s="976"/>
      <c r="J37" s="976"/>
    </row>
    <row r="38" spans="1:11" ht="18" customHeight="1" x14ac:dyDescent="0.2">
      <c r="A38" s="122" t="s">
        <v>142</v>
      </c>
      <c r="B38" s="124"/>
      <c r="C38" s="123">
        <f>+'Sch D'!D40</f>
        <v>0</v>
      </c>
      <c r="D38" s="123">
        <f>+'Sch D'!E40</f>
        <v>0</v>
      </c>
      <c r="E38" s="123">
        <f t="shared" si="5"/>
        <v>0</v>
      </c>
      <c r="F38" s="124"/>
      <c r="G38" s="1018" t="e">
        <f>VLOOKUP(F38,'Sch C-3'!$C$9:$H$58,6,FALSE)</f>
        <v>#N/A</v>
      </c>
      <c r="H38" s="123" t="e">
        <f>VLOOKUP(F38,'Sch C-3'!$C$9:$H$58,3,FALSE)*E38</f>
        <v>#N/A</v>
      </c>
      <c r="I38" s="123" t="e">
        <f>VLOOKUP(F38,'Sch C-3'!$C$9:$H$58,4,FALSE)*E38</f>
        <v>#N/A</v>
      </c>
      <c r="J38" s="123" t="e">
        <f>VLOOKUP(F38,'Sch C-3'!$C$9:$H$58,5,FALSE)*E38</f>
        <v>#N/A</v>
      </c>
    </row>
    <row r="39" spans="1:11" ht="18" customHeight="1" x14ac:dyDescent="0.2">
      <c r="A39" s="122" t="s">
        <v>144</v>
      </c>
      <c r="B39" s="123">
        <f>'Sch C-4'!L51-'Sch C-1'!B38</f>
        <v>0</v>
      </c>
      <c r="C39" s="123">
        <f>+'Sch D'!D41</f>
        <v>0</v>
      </c>
      <c r="D39" s="123">
        <f>+'Sch D'!E41</f>
        <v>0</v>
      </c>
      <c r="E39" s="123">
        <f t="shared" si="5"/>
        <v>0</v>
      </c>
      <c r="F39" s="124"/>
      <c r="G39" s="1018" t="e">
        <f>VLOOKUP(F39,'Sch C-3'!$C$9:$H$58,6,FALSE)</f>
        <v>#N/A</v>
      </c>
      <c r="H39" s="123" t="e">
        <f>VLOOKUP(F39,'Sch C-3'!$C$9:$H$58,3,FALSE)*E39</f>
        <v>#N/A</v>
      </c>
      <c r="I39" s="123" t="e">
        <f>VLOOKUP(F39,'Sch C-3'!$C$9:$H$58,4,FALSE)*E39</f>
        <v>#N/A</v>
      </c>
      <c r="J39" s="123" t="e">
        <f>VLOOKUP(F39,'Sch C-3'!$C$9:$H$58,5,FALSE)*E39</f>
        <v>#N/A</v>
      </c>
    </row>
    <row r="40" spans="1:11" ht="18" customHeight="1" thickBot="1" x14ac:dyDescent="0.25">
      <c r="A40" s="1022" t="s">
        <v>168</v>
      </c>
      <c r="B40" s="125">
        <f>SUM(B8:B39)</f>
        <v>0</v>
      </c>
      <c r="C40" s="125">
        <f t="shared" ref="C40:E40" si="7">SUM(C8:C39)</f>
        <v>0</v>
      </c>
      <c r="D40" s="125">
        <f t="shared" si="7"/>
        <v>0</v>
      </c>
      <c r="E40" s="125">
        <f t="shared" si="7"/>
        <v>0</v>
      </c>
      <c r="F40" s="1020"/>
      <c r="G40" s="1021"/>
      <c r="H40" s="125" t="e">
        <f t="shared" ref="H40:J40" si="8">SUM(H8:H39)</f>
        <v>#N/A</v>
      </c>
      <c r="I40" s="125" t="e">
        <f t="shared" si="8"/>
        <v>#N/A</v>
      </c>
      <c r="J40" s="125" t="e">
        <f t="shared" si="8"/>
        <v>#N/A</v>
      </c>
    </row>
    <row r="41" spans="1:11" ht="15.75" thickTop="1" x14ac:dyDescent="0.2"/>
    <row r="43" spans="1:11" s="127" customFormat="1" x14ac:dyDescent="0.2">
      <c r="A43" s="126" t="s">
        <v>145</v>
      </c>
      <c r="B43" s="126"/>
      <c r="C43" s="126"/>
      <c r="G43" s="128"/>
    </row>
    <row r="44" spans="1:11" s="127" customFormat="1" ht="45" x14ac:dyDescent="0.2">
      <c r="A44" s="126"/>
      <c r="B44" s="126"/>
      <c r="C44" s="126"/>
      <c r="G44" s="128"/>
      <c r="K44" s="129" t="s">
        <v>146</v>
      </c>
    </row>
    <row r="45" spans="1:11" s="127" customFormat="1" x14ac:dyDescent="0.2">
      <c r="A45" s="130" t="str">
        <f>A8</f>
        <v>Allocable Administration</v>
      </c>
      <c r="B45" s="131">
        <f>SUM(B9:B11)</f>
        <v>0</v>
      </c>
      <c r="C45" s="131">
        <f>SUM(C9:C11)</f>
        <v>0</v>
      </c>
      <c r="D45" s="131">
        <f>SUM(D9:D11)</f>
        <v>0</v>
      </c>
      <c r="E45" s="131">
        <f>SUM(E9:E11)</f>
        <v>0</v>
      </c>
      <c r="G45" s="128"/>
      <c r="H45" s="131" t="e">
        <f>SUM(H9:H11)</f>
        <v>#N/A</v>
      </c>
      <c r="I45" s="131" t="e">
        <f t="shared" ref="I45:J45" si="9">SUM(I9:I11)</f>
        <v>#N/A</v>
      </c>
      <c r="J45" s="131" t="e">
        <f t="shared" si="9"/>
        <v>#N/A</v>
      </c>
      <c r="K45" s="131" t="e">
        <f t="shared" ref="K45:K53" si="10">E45-SUM(H45:J45)</f>
        <v>#N/A</v>
      </c>
    </row>
    <row r="46" spans="1:11" s="127" customFormat="1" x14ac:dyDescent="0.2">
      <c r="A46" s="130" t="str">
        <f>A12</f>
        <v>Direct PRTF Administration</v>
      </c>
      <c r="B46" s="131">
        <f>SUM(B13:B15)</f>
        <v>0</v>
      </c>
      <c r="C46" s="131">
        <f>SUM(C13:C15)</f>
        <v>0</v>
      </c>
      <c r="D46" s="131">
        <f>SUM(D13:D15)</f>
        <v>0</v>
      </c>
      <c r="E46" s="131">
        <f>SUM(E13:E15)</f>
        <v>0</v>
      </c>
      <c r="G46" s="128"/>
      <c r="H46" s="131" t="e">
        <f>SUM(H13:H15)</f>
        <v>#N/A</v>
      </c>
      <c r="I46" s="131" t="e">
        <f t="shared" ref="I46:J46" si="11">SUM(I13:I15)</f>
        <v>#N/A</v>
      </c>
      <c r="J46" s="131" t="e">
        <f t="shared" si="11"/>
        <v>#N/A</v>
      </c>
      <c r="K46" s="131" t="e">
        <f t="shared" si="10"/>
        <v>#N/A</v>
      </c>
    </row>
    <row r="47" spans="1:11" s="127" customFormat="1" x14ac:dyDescent="0.2">
      <c r="A47" s="130" t="str">
        <f>A16</f>
        <v>Direct Care</v>
      </c>
      <c r="B47" s="131">
        <f>SUM(B17:B19)</f>
        <v>0</v>
      </c>
      <c r="C47" s="131">
        <f>SUM(C17:C19)</f>
        <v>0</v>
      </c>
      <c r="D47" s="131">
        <f>SUM(D17:D19)</f>
        <v>0</v>
      </c>
      <c r="E47" s="131">
        <f>SUM(E17:E19)</f>
        <v>0</v>
      </c>
      <c r="G47" s="128"/>
      <c r="H47" s="131" t="e">
        <f>SUM(H17:H19)</f>
        <v>#N/A</v>
      </c>
      <c r="I47" s="131" t="e">
        <f t="shared" ref="I47:J47" si="12">SUM(I17:I19)</f>
        <v>#N/A</v>
      </c>
      <c r="J47" s="131" t="e">
        <f t="shared" si="12"/>
        <v>#N/A</v>
      </c>
      <c r="K47" s="131" t="e">
        <f t="shared" si="10"/>
        <v>#N/A</v>
      </c>
    </row>
    <row r="48" spans="1:11" s="127" customFormat="1" x14ac:dyDescent="0.2">
      <c r="A48" s="130" t="str">
        <f>A20</f>
        <v>Dietary</v>
      </c>
      <c r="B48" s="131">
        <f>SUM(B21:B23)</f>
        <v>0</v>
      </c>
      <c r="C48" s="131">
        <f>SUM(C21:C23)</f>
        <v>0</v>
      </c>
      <c r="D48" s="131">
        <f>SUM(D21:D23)</f>
        <v>0</v>
      </c>
      <c r="E48" s="131">
        <f>SUM(E21:E23)</f>
        <v>0</v>
      </c>
      <c r="G48" s="128"/>
      <c r="H48" s="131" t="e">
        <f>SUM(H21:H23)</f>
        <v>#N/A</v>
      </c>
      <c r="I48" s="131" t="e">
        <f t="shared" ref="I48:J48" si="13">SUM(I21:I23)</f>
        <v>#N/A</v>
      </c>
      <c r="J48" s="131" t="e">
        <f t="shared" si="13"/>
        <v>#N/A</v>
      </c>
      <c r="K48" s="131" t="e">
        <f t="shared" si="10"/>
        <v>#N/A</v>
      </c>
    </row>
    <row r="49" spans="1:11" s="127" customFormat="1" x14ac:dyDescent="0.2">
      <c r="A49" s="130" t="str">
        <f>A24</f>
        <v>Laundry</v>
      </c>
      <c r="B49" s="131">
        <f>SUM(B25:B27)</f>
        <v>0</v>
      </c>
      <c r="C49" s="131">
        <f>SUM(C25:C27)</f>
        <v>0</v>
      </c>
      <c r="D49" s="131">
        <f>SUM(D25:D27)</f>
        <v>0</v>
      </c>
      <c r="E49" s="131">
        <f>SUM(E25:E27)</f>
        <v>0</v>
      </c>
      <c r="G49" s="128"/>
      <c r="H49" s="131" t="e">
        <f>SUM(H25:H27)</f>
        <v>#N/A</v>
      </c>
      <c r="I49" s="131" t="e">
        <f t="shared" ref="I49:J49" si="14">SUM(I25:I27)</f>
        <v>#N/A</v>
      </c>
      <c r="J49" s="131" t="e">
        <f t="shared" si="14"/>
        <v>#N/A</v>
      </c>
      <c r="K49" s="131" t="e">
        <f t="shared" si="10"/>
        <v>#N/A</v>
      </c>
    </row>
    <row r="50" spans="1:11" s="127" customFormat="1" x14ac:dyDescent="0.2">
      <c r="A50" s="130" t="str">
        <f>A28</f>
        <v>Plant and Housekeeping</v>
      </c>
      <c r="B50" s="131">
        <f>SUM(B29:B32)</f>
        <v>0</v>
      </c>
      <c r="C50" s="131">
        <f>SUM(C29:C32)</f>
        <v>0</v>
      </c>
      <c r="D50" s="131">
        <f>SUM(D29:D32)</f>
        <v>0</v>
      </c>
      <c r="E50" s="131">
        <f>SUM(E29:E32)</f>
        <v>0</v>
      </c>
      <c r="G50" s="128"/>
      <c r="H50" s="131" t="e">
        <f>SUM(H29:H32)</f>
        <v>#N/A</v>
      </c>
      <c r="I50" s="131" t="e">
        <f t="shared" ref="I50:J50" si="15">SUM(I29:I32)</f>
        <v>#N/A</v>
      </c>
      <c r="J50" s="131" t="e">
        <f t="shared" si="15"/>
        <v>#N/A</v>
      </c>
      <c r="K50" s="131" t="e">
        <f t="shared" si="10"/>
        <v>#N/A</v>
      </c>
    </row>
    <row r="51" spans="1:11" s="127" customFormat="1" x14ac:dyDescent="0.2">
      <c r="A51" s="130" t="str">
        <f>A33</f>
        <v>Property Costs</v>
      </c>
      <c r="B51" s="131">
        <f>B33</f>
        <v>0</v>
      </c>
      <c r="C51" s="131">
        <f>C33</f>
        <v>0</v>
      </c>
      <c r="D51" s="131">
        <f>D33</f>
        <v>0</v>
      </c>
      <c r="E51" s="131">
        <f>E33</f>
        <v>0</v>
      </c>
      <c r="G51" s="128"/>
      <c r="H51" s="131">
        <f>H33</f>
        <v>0</v>
      </c>
      <c r="I51" s="131">
        <f t="shared" ref="I51:J51" si="16">I33</f>
        <v>0</v>
      </c>
      <c r="J51" s="131">
        <f t="shared" si="16"/>
        <v>0</v>
      </c>
      <c r="K51" s="131">
        <f t="shared" si="10"/>
        <v>0</v>
      </c>
    </row>
    <row r="52" spans="1:11" s="127" customFormat="1" x14ac:dyDescent="0.2">
      <c r="A52" s="130" t="s">
        <v>147</v>
      </c>
      <c r="B52" s="131">
        <f>SUM(B35:B39)</f>
        <v>0</v>
      </c>
      <c r="C52" s="131">
        <f>SUM(C35:C39)</f>
        <v>0</v>
      </c>
      <c r="D52" s="131">
        <f>SUM(D35:D39)</f>
        <v>0</v>
      </c>
      <c r="E52" s="131">
        <f>SUM(E35:E39)</f>
        <v>0</v>
      </c>
      <c r="G52" s="128"/>
      <c r="H52" s="131" t="e">
        <f>SUM(H35:H36)+SUM(H38:H39)</f>
        <v>#N/A</v>
      </c>
      <c r="I52" s="131" t="e">
        <f t="shared" ref="I52:J52" si="17">SUM(I35:I36)+SUM(I38:I39)</f>
        <v>#N/A</v>
      </c>
      <c r="J52" s="131" t="e">
        <f t="shared" si="17"/>
        <v>#N/A</v>
      </c>
      <c r="K52" s="131" t="e">
        <f t="shared" si="10"/>
        <v>#N/A</v>
      </c>
    </row>
    <row r="53" spans="1:11" s="127" customFormat="1" x14ac:dyDescent="0.2">
      <c r="A53" s="130" t="s">
        <v>130</v>
      </c>
      <c r="B53" s="132">
        <f>SUM(B45:B52)</f>
        <v>0</v>
      </c>
      <c r="C53" s="132">
        <f>SUM(C45:C52)</f>
        <v>0</v>
      </c>
      <c r="D53" s="132">
        <f>SUM(D45:D52)</f>
        <v>0</v>
      </c>
      <c r="E53" s="132">
        <f>SUM(E45:E52)</f>
        <v>0</v>
      </c>
      <c r="G53" s="128"/>
      <c r="H53" s="132" t="e">
        <f>H40</f>
        <v>#N/A</v>
      </c>
      <c r="I53" s="132" t="e">
        <f t="shared" ref="I53:J53" si="18">I40</f>
        <v>#N/A</v>
      </c>
      <c r="J53" s="132" t="e">
        <f t="shared" si="18"/>
        <v>#N/A</v>
      </c>
      <c r="K53" s="132" t="e">
        <f t="shared" si="10"/>
        <v>#N/A</v>
      </c>
    </row>
    <row r="54" spans="1:11" s="127" customFormat="1" x14ac:dyDescent="0.2">
      <c r="A54" s="130" t="s">
        <v>148</v>
      </c>
      <c r="B54" s="131">
        <f>B53-B40</f>
        <v>0</v>
      </c>
      <c r="C54" s="131">
        <f>C53-C40</f>
        <v>0</v>
      </c>
      <c r="D54" s="131">
        <f>D53-D40</f>
        <v>0</v>
      </c>
      <c r="E54" s="131">
        <f>E53-E40</f>
        <v>0</v>
      </c>
      <c r="G54" s="128"/>
      <c r="H54" s="131" t="e">
        <f>H53-SUM(H45:H52)</f>
        <v>#N/A</v>
      </c>
      <c r="I54" s="131" t="e">
        <f>I53-SUM(I45:I52)</f>
        <v>#N/A</v>
      </c>
      <c r="J54" s="131" t="e">
        <f>J53-SUM(J45:J52)</f>
        <v>#N/A</v>
      </c>
      <c r="K54" s="131" t="e">
        <f>K53-SUM(K45:K52)</f>
        <v>#N/A</v>
      </c>
    </row>
    <row r="55" spans="1:11" s="127" customFormat="1" x14ac:dyDescent="0.2">
      <c r="A55" s="130"/>
      <c r="B55" s="133" t="s">
        <v>149</v>
      </c>
      <c r="C55" s="133" t="s">
        <v>150</v>
      </c>
      <c r="D55" s="133" t="s">
        <v>151</v>
      </c>
      <c r="E55" s="126"/>
      <c r="G55" s="128"/>
    </row>
    <row r="56" spans="1:11" s="127" customFormat="1" x14ac:dyDescent="0.2">
      <c r="A56" s="130" t="s">
        <v>152</v>
      </c>
      <c r="B56" s="132">
        <f>'Sch C-4'!C51</f>
        <v>0</v>
      </c>
      <c r="C56" s="132">
        <f>'Sch D'!D42</f>
        <v>0</v>
      </c>
      <c r="D56" s="132">
        <f>'Sch D'!E42</f>
        <v>0</v>
      </c>
      <c r="E56" s="131"/>
      <c r="G56" s="128"/>
    </row>
    <row r="57" spans="1:11" s="127" customFormat="1" x14ac:dyDescent="0.2">
      <c r="A57" s="130" t="s">
        <v>153</v>
      </c>
      <c r="B57" s="131">
        <f>B56-B53</f>
        <v>0</v>
      </c>
      <c r="C57" s="131">
        <f>C56-C53</f>
        <v>0</v>
      </c>
      <c r="D57" s="131">
        <f>D56-D53</f>
        <v>0</v>
      </c>
      <c r="G57" s="128"/>
      <c r="H57" s="134"/>
      <c r="I57" s="134"/>
      <c r="J57" s="134"/>
    </row>
  </sheetData>
  <sheetProtection algorithmName="SHA-512" hashValue="8ZbhHc+iE/0ZqHiVdbiQ4qGXPOVvew7BKzoOkBDwWUeeLtxuOL8dd1i6uVsrwUw/3khooL/5NLCsMI97dd+Ayw==" saltValue="WNBPkpf0giCOMFtksZP7Nw==" spinCount="100000" sheet="1" objects="1" scenarios="1"/>
  <dataValidations disablePrompts="1" count="1">
    <dataValidation type="list" allowBlank="1" showInputMessage="1" showErrorMessage="1" sqref="F29:F32 F10:F11 F35:F36 F38:F39 F25:F27 F21:F23 F17:F19 F13:F15" xr:uid="{54E43EA5-F147-4CEA-92B0-72251EAB0027}">
      <formula1>#REF!</formula1>
    </dataValidation>
  </dataValidations>
  <pageMargins left="0.75" right="0.5" top="1" bottom="1" header="0.5" footer="0.5"/>
  <pageSetup scale="62" orientation="portrait" r:id="rId1"/>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6D3D418-2049-4E18-BBEC-9652BEEEEC52}">
          <x14:formula1>
            <xm:f>'Input List'!$D$3:$D$27</xm:f>
          </x14:formula1>
          <xm:sqref>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BA4B0-AB17-463F-90EB-BCB157CBB526}">
  <dimension ref="A1:G150"/>
  <sheetViews>
    <sheetView zoomScaleNormal="100" workbookViewId="0"/>
  </sheetViews>
  <sheetFormatPr defaultColWidth="8.77734375" defaultRowHeight="15" x14ac:dyDescent="0.2"/>
  <cols>
    <col min="1" max="1" width="31.33203125" style="138" customWidth="1"/>
    <col min="2" max="2" width="15.21875" style="138" customWidth="1"/>
    <col min="3" max="7" width="12.21875" style="138" customWidth="1"/>
    <col min="8" max="16384" width="8.77734375" style="138"/>
  </cols>
  <sheetData>
    <row r="1" spans="1:7" ht="15.75" x14ac:dyDescent="0.25">
      <c r="A1" s="1" t="s">
        <v>154</v>
      </c>
      <c r="B1" s="135"/>
      <c r="C1" s="136"/>
      <c r="D1" s="137"/>
      <c r="E1" s="137"/>
      <c r="F1" s="137"/>
    </row>
    <row r="2" spans="1:7" x14ac:dyDescent="0.2">
      <c r="A2" s="4" t="s">
        <v>93</v>
      </c>
      <c r="B2" s="139"/>
      <c r="C2" s="137"/>
      <c r="D2" s="140" t="s">
        <v>155</v>
      </c>
      <c r="E2" s="141"/>
      <c r="F2" s="141"/>
      <c r="G2" s="142"/>
    </row>
    <row r="3" spans="1:7" x14ac:dyDescent="0.2">
      <c r="A3" s="4" t="s">
        <v>959</v>
      </c>
      <c r="B3" s="136"/>
      <c r="C3" s="143"/>
      <c r="D3" s="144">
        <f>'Sch A'!$A$7</f>
        <v>0</v>
      </c>
      <c r="E3" s="145"/>
      <c r="F3" s="145"/>
      <c r="G3" s="146"/>
    </row>
    <row r="4" spans="1:7" x14ac:dyDescent="0.2">
      <c r="A4" s="143"/>
      <c r="B4" s="147"/>
      <c r="D4" s="148" t="s">
        <v>80</v>
      </c>
      <c r="E4" s="143"/>
      <c r="F4" s="143"/>
      <c r="G4" s="149"/>
    </row>
    <row r="5" spans="1:7" x14ac:dyDescent="0.2">
      <c r="B5" s="147"/>
      <c r="D5" s="150" t="s">
        <v>81</v>
      </c>
      <c r="E5" s="151">
        <f>'Sch A'!E13</f>
        <v>0</v>
      </c>
      <c r="F5" s="150" t="s">
        <v>82</v>
      </c>
      <c r="G5" s="151">
        <f>'Sch A'!H13</f>
        <v>0</v>
      </c>
    </row>
    <row r="6" spans="1:7" x14ac:dyDescent="0.2">
      <c r="A6" s="137"/>
    </row>
    <row r="7" spans="1:7" x14ac:dyDescent="0.2">
      <c r="A7" s="152" t="s">
        <v>156</v>
      </c>
      <c r="B7" s="979" t="s">
        <v>891</v>
      </c>
      <c r="C7" s="153"/>
      <c r="D7" s="153"/>
      <c r="E7" s="154"/>
      <c r="F7" s="155"/>
      <c r="G7" s="155"/>
    </row>
    <row r="8" spans="1:7" ht="25.5" x14ac:dyDescent="0.2">
      <c r="A8" s="156"/>
      <c r="B8" s="157" t="s">
        <v>130</v>
      </c>
      <c r="C8" s="219" t="s">
        <v>124</v>
      </c>
      <c r="D8" s="220" t="s">
        <v>125</v>
      </c>
      <c r="E8" s="221" t="s">
        <v>890</v>
      </c>
      <c r="F8" s="159"/>
      <c r="G8" s="160"/>
    </row>
    <row r="9" spans="1:7" ht="15" customHeight="1" x14ac:dyDescent="0.2">
      <c r="A9" s="980" t="s">
        <v>855</v>
      </c>
      <c r="B9" s="976"/>
      <c r="C9" s="976"/>
      <c r="D9" s="976"/>
      <c r="E9" s="976"/>
      <c r="F9" s="162"/>
      <c r="G9" s="163"/>
    </row>
    <row r="10" spans="1:7" ht="15" customHeight="1" x14ac:dyDescent="0.2">
      <c r="A10" s="156" t="s">
        <v>157</v>
      </c>
      <c r="B10" s="123">
        <f>SUM(C10:E10)</f>
        <v>0</v>
      </c>
      <c r="C10" s="123">
        <f>E82</f>
        <v>0</v>
      </c>
      <c r="D10" s="123">
        <f t="shared" ref="D10:E10" si="0">F82</f>
        <v>0</v>
      </c>
      <c r="E10" s="123">
        <f t="shared" si="0"/>
        <v>0</v>
      </c>
      <c r="F10" s="164"/>
      <c r="G10" s="165"/>
    </row>
    <row r="11" spans="1:7" ht="15" customHeight="1" x14ac:dyDescent="0.2">
      <c r="A11" s="156" t="s">
        <v>158</v>
      </c>
      <c r="B11" s="123">
        <f t="shared" ref="B11:B15" si="1">SUM(C11:E11)</f>
        <v>0</v>
      </c>
      <c r="C11" s="123">
        <f>E107</f>
        <v>0</v>
      </c>
      <c r="D11" s="123">
        <f t="shared" ref="D11:E11" si="2">F107</f>
        <v>0</v>
      </c>
      <c r="E11" s="123">
        <f t="shared" si="2"/>
        <v>0</v>
      </c>
      <c r="F11" s="164"/>
      <c r="G11" s="165"/>
    </row>
    <row r="12" spans="1:7" ht="15" customHeight="1" x14ac:dyDescent="0.2">
      <c r="A12" s="156" t="s">
        <v>159</v>
      </c>
      <c r="B12" s="123">
        <f t="shared" si="1"/>
        <v>0</v>
      </c>
      <c r="C12" s="123">
        <f>E136</f>
        <v>0</v>
      </c>
      <c r="D12" s="123">
        <f t="shared" ref="D12:E12" si="3">F136</f>
        <v>0</v>
      </c>
      <c r="E12" s="123">
        <f t="shared" si="3"/>
        <v>0</v>
      </c>
      <c r="F12" s="164"/>
      <c r="G12" s="165"/>
    </row>
    <row r="13" spans="1:7" ht="15" customHeight="1" x14ac:dyDescent="0.2">
      <c r="A13" s="156" t="s">
        <v>160</v>
      </c>
      <c r="B13" s="123">
        <f t="shared" si="1"/>
        <v>0</v>
      </c>
      <c r="C13" s="123">
        <f>E123</f>
        <v>0</v>
      </c>
      <c r="D13" s="123">
        <f t="shared" ref="D13:E13" si="4">F123</f>
        <v>0</v>
      </c>
      <c r="E13" s="123">
        <f t="shared" si="4"/>
        <v>0</v>
      </c>
      <c r="F13" s="164"/>
      <c r="G13" s="165"/>
    </row>
    <row r="14" spans="1:7" ht="15" customHeight="1" x14ac:dyDescent="0.2">
      <c r="A14" s="156" t="s">
        <v>161</v>
      </c>
      <c r="B14" s="123">
        <f t="shared" si="1"/>
        <v>0</v>
      </c>
      <c r="C14" s="123">
        <f>E149</f>
        <v>0</v>
      </c>
      <c r="D14" s="123">
        <f t="shared" ref="D14:E14" si="5">F149</f>
        <v>0</v>
      </c>
      <c r="E14" s="123">
        <f t="shared" si="5"/>
        <v>0</v>
      </c>
      <c r="F14" s="164"/>
      <c r="G14" s="165"/>
    </row>
    <row r="15" spans="1:7" ht="15" customHeight="1" x14ac:dyDescent="0.2">
      <c r="A15" s="161" t="s">
        <v>162</v>
      </c>
      <c r="B15" s="123">
        <f t="shared" si="1"/>
        <v>0</v>
      </c>
      <c r="C15" s="123">
        <f t="shared" ref="C15:E15" si="6">SUM(C10:C14)</f>
        <v>0</v>
      </c>
      <c r="D15" s="123">
        <f t="shared" si="6"/>
        <v>0</v>
      </c>
      <c r="E15" s="123">
        <f t="shared" si="6"/>
        <v>0</v>
      </c>
      <c r="F15" s="164"/>
      <c r="G15" s="165"/>
    </row>
    <row r="16" spans="1:7" ht="15" customHeight="1" x14ac:dyDescent="0.2">
      <c r="A16" s="161"/>
      <c r="B16" s="976"/>
      <c r="C16" s="976"/>
      <c r="D16" s="976"/>
      <c r="E16" s="976"/>
      <c r="F16" s="162"/>
      <c r="G16" s="163"/>
    </row>
    <row r="17" spans="1:7" ht="15" customHeight="1" x14ac:dyDescent="0.2">
      <c r="A17" s="980" t="s">
        <v>892</v>
      </c>
      <c r="B17" s="976"/>
      <c r="C17" s="976"/>
      <c r="D17" s="976"/>
      <c r="E17" s="976"/>
      <c r="F17" s="162"/>
      <c r="G17" s="163"/>
    </row>
    <row r="18" spans="1:7" ht="15" customHeight="1" x14ac:dyDescent="0.2">
      <c r="A18" s="156" t="s">
        <v>163</v>
      </c>
      <c r="B18" s="123">
        <f>SUM(C18:E18)</f>
        <v>0</v>
      </c>
      <c r="C18" s="124"/>
      <c r="D18" s="124"/>
      <c r="E18" s="124"/>
      <c r="F18" s="166"/>
      <c r="G18" s="167"/>
    </row>
    <row r="19" spans="1:7" ht="15" customHeight="1" x14ac:dyDescent="0.2">
      <c r="A19" s="161" t="s">
        <v>164</v>
      </c>
      <c r="B19" s="123">
        <f>SUM(C19:E19)</f>
        <v>0</v>
      </c>
      <c r="C19" s="168">
        <f t="shared" ref="C19:E19" si="7">SUM(C18:C18)</f>
        <v>0</v>
      </c>
      <c r="D19" s="168">
        <f t="shared" si="7"/>
        <v>0</v>
      </c>
      <c r="E19" s="168">
        <f t="shared" si="7"/>
        <v>0</v>
      </c>
      <c r="F19" s="169" t="s">
        <v>165</v>
      </c>
      <c r="G19" s="170" t="s">
        <v>166</v>
      </c>
    </row>
    <row r="20" spans="1:7" ht="15" customHeight="1" x14ac:dyDescent="0.2">
      <c r="A20" s="171" t="s">
        <v>167</v>
      </c>
      <c r="B20" s="123">
        <f>SUM(C20:E20)</f>
        <v>0</v>
      </c>
      <c r="C20" s="172">
        <f t="shared" ref="C20:E20" si="8">+C15+C19</f>
        <v>0</v>
      </c>
      <c r="D20" s="172">
        <f t="shared" si="8"/>
        <v>0</v>
      </c>
      <c r="E20" s="172">
        <f t="shared" si="8"/>
        <v>0</v>
      </c>
      <c r="F20" s="173">
        <f>'Sch C-1'!E33</f>
        <v>0</v>
      </c>
      <c r="G20" s="173">
        <f>B20-F20</f>
        <v>0</v>
      </c>
    </row>
    <row r="21" spans="1:7" x14ac:dyDescent="0.2">
      <c r="B21" s="174"/>
      <c r="C21" s="174"/>
      <c r="D21" s="174"/>
      <c r="E21" s="174"/>
      <c r="F21" s="174"/>
      <c r="G21" s="174"/>
    </row>
    <row r="22" spans="1:7" x14ac:dyDescent="0.2">
      <c r="A22" s="1206"/>
      <c r="B22" s="1206"/>
      <c r="C22" s="1206"/>
      <c r="D22" s="1206"/>
      <c r="E22" s="1206"/>
      <c r="F22" s="1206"/>
      <c r="G22" s="1206"/>
    </row>
    <row r="23" spans="1:7" ht="15.75" x14ac:dyDescent="0.25">
      <c r="A23" s="429" t="s">
        <v>181</v>
      </c>
      <c r="B23" s="175"/>
      <c r="C23" s="175"/>
      <c r="D23" s="176"/>
      <c r="E23" s="175"/>
      <c r="F23" s="175"/>
      <c r="G23" s="175"/>
    </row>
    <row r="24" spans="1:7" ht="25.5" x14ac:dyDescent="0.2">
      <c r="A24" s="177" t="s">
        <v>182</v>
      </c>
      <c r="B24" s="178" t="s">
        <v>183</v>
      </c>
      <c r="C24" s="178" t="s">
        <v>922</v>
      </c>
      <c r="D24" s="234" t="s">
        <v>130</v>
      </c>
      <c r="E24" s="219" t="s">
        <v>124</v>
      </c>
      <c r="F24" s="220" t="s">
        <v>125</v>
      </c>
      <c r="G24" s="221" t="s">
        <v>890</v>
      </c>
    </row>
    <row r="25" spans="1:7" ht="15" customHeight="1" x14ac:dyDescent="0.2">
      <c r="A25" s="180"/>
      <c r="B25" s="124"/>
      <c r="C25" s="124"/>
      <c r="D25" s="181">
        <f t="shared" ref="D25:D49" si="9">SUM(E25:G25)</f>
        <v>0</v>
      </c>
      <c r="E25" s="182"/>
      <c r="F25" s="183"/>
      <c r="G25" s="183"/>
    </row>
    <row r="26" spans="1:7" ht="15" customHeight="1" x14ac:dyDescent="0.2">
      <c r="A26" s="184"/>
      <c r="B26" s="124"/>
      <c r="C26" s="124"/>
      <c r="D26" s="181">
        <f t="shared" si="9"/>
        <v>0</v>
      </c>
      <c r="E26" s="182"/>
      <c r="F26" s="183"/>
      <c r="G26" s="183"/>
    </row>
    <row r="27" spans="1:7" ht="15" customHeight="1" x14ac:dyDescent="0.2">
      <c r="A27" s="184"/>
      <c r="B27" s="124"/>
      <c r="C27" s="124"/>
      <c r="D27" s="181">
        <f t="shared" si="9"/>
        <v>0</v>
      </c>
      <c r="E27" s="182"/>
      <c r="F27" s="183"/>
      <c r="G27" s="183"/>
    </row>
    <row r="28" spans="1:7" ht="15" customHeight="1" x14ac:dyDescent="0.2">
      <c r="A28" s="184"/>
      <c r="B28" s="124"/>
      <c r="C28" s="124"/>
      <c r="D28" s="181">
        <f t="shared" si="9"/>
        <v>0</v>
      </c>
      <c r="E28" s="182"/>
      <c r="F28" s="183"/>
      <c r="G28" s="183"/>
    </row>
    <row r="29" spans="1:7" ht="15" customHeight="1" x14ac:dyDescent="0.2">
      <c r="A29" s="184"/>
      <c r="B29" s="124"/>
      <c r="C29" s="124"/>
      <c r="D29" s="181">
        <f t="shared" si="9"/>
        <v>0</v>
      </c>
      <c r="E29" s="182"/>
      <c r="F29" s="183"/>
      <c r="G29" s="183"/>
    </row>
    <row r="30" spans="1:7" ht="15" customHeight="1" x14ac:dyDescent="0.2">
      <c r="A30" s="184"/>
      <c r="B30" s="124"/>
      <c r="C30" s="124"/>
      <c r="D30" s="181">
        <f t="shared" si="9"/>
        <v>0</v>
      </c>
      <c r="E30" s="182"/>
      <c r="F30" s="183"/>
      <c r="G30" s="183"/>
    </row>
    <row r="31" spans="1:7" ht="15" customHeight="1" x14ac:dyDescent="0.2">
      <c r="A31" s="184"/>
      <c r="B31" s="124"/>
      <c r="C31" s="124"/>
      <c r="D31" s="181">
        <f t="shared" si="9"/>
        <v>0</v>
      </c>
      <c r="E31" s="182"/>
      <c r="F31" s="183"/>
      <c r="G31" s="183"/>
    </row>
    <row r="32" spans="1:7" ht="15" customHeight="1" x14ac:dyDescent="0.2">
      <c r="A32" s="184"/>
      <c r="B32" s="124"/>
      <c r="C32" s="124"/>
      <c r="D32" s="181">
        <f t="shared" si="9"/>
        <v>0</v>
      </c>
      <c r="E32" s="182"/>
      <c r="F32" s="183"/>
      <c r="G32" s="183"/>
    </row>
    <row r="33" spans="1:7" ht="15" customHeight="1" x14ac:dyDescent="0.2">
      <c r="A33" s="184"/>
      <c r="B33" s="124"/>
      <c r="C33" s="124"/>
      <c r="D33" s="181">
        <f t="shared" si="9"/>
        <v>0</v>
      </c>
      <c r="E33" s="182"/>
      <c r="F33" s="183"/>
      <c r="G33" s="183"/>
    </row>
    <row r="34" spans="1:7" ht="15" customHeight="1" x14ac:dyDescent="0.2">
      <c r="A34" s="184"/>
      <c r="B34" s="124"/>
      <c r="C34" s="124"/>
      <c r="D34" s="181">
        <f t="shared" si="9"/>
        <v>0</v>
      </c>
      <c r="E34" s="182"/>
      <c r="F34" s="183"/>
      <c r="G34" s="183"/>
    </row>
    <row r="35" spans="1:7" ht="15" customHeight="1" x14ac:dyDescent="0.2">
      <c r="A35" s="184"/>
      <c r="B35" s="124"/>
      <c r="C35" s="124"/>
      <c r="D35" s="181">
        <f t="shared" si="9"/>
        <v>0</v>
      </c>
      <c r="E35" s="182"/>
      <c r="F35" s="183"/>
      <c r="G35" s="183"/>
    </row>
    <row r="36" spans="1:7" ht="15" customHeight="1" x14ac:dyDescent="0.2">
      <c r="A36" s="184"/>
      <c r="B36" s="124"/>
      <c r="C36" s="124"/>
      <c r="D36" s="181">
        <f t="shared" si="9"/>
        <v>0</v>
      </c>
      <c r="E36" s="182"/>
      <c r="F36" s="183"/>
      <c r="G36" s="183"/>
    </row>
    <row r="37" spans="1:7" ht="15" customHeight="1" x14ac:dyDescent="0.2">
      <c r="A37" s="184"/>
      <c r="B37" s="124"/>
      <c r="C37" s="124"/>
      <c r="D37" s="181">
        <f t="shared" si="9"/>
        <v>0</v>
      </c>
      <c r="E37" s="182"/>
      <c r="F37" s="183"/>
      <c r="G37" s="183"/>
    </row>
    <row r="38" spans="1:7" ht="15" customHeight="1" x14ac:dyDescent="0.2">
      <c r="A38" s="184"/>
      <c r="B38" s="124"/>
      <c r="C38" s="124"/>
      <c r="D38" s="181">
        <f t="shared" si="9"/>
        <v>0</v>
      </c>
      <c r="E38" s="182"/>
      <c r="F38" s="183"/>
      <c r="G38" s="183"/>
    </row>
    <row r="39" spans="1:7" ht="15" customHeight="1" x14ac:dyDescent="0.2">
      <c r="A39" s="184"/>
      <c r="B39" s="124"/>
      <c r="C39" s="124"/>
      <c r="D39" s="181">
        <f t="shared" si="9"/>
        <v>0</v>
      </c>
      <c r="E39" s="182"/>
      <c r="F39" s="183"/>
      <c r="G39" s="183"/>
    </row>
    <row r="40" spans="1:7" ht="15" customHeight="1" x14ac:dyDescent="0.2">
      <c r="A40" s="184"/>
      <c r="B40" s="124"/>
      <c r="C40" s="124"/>
      <c r="D40" s="181">
        <f t="shared" si="9"/>
        <v>0</v>
      </c>
      <c r="E40" s="182"/>
      <c r="F40" s="183"/>
      <c r="G40" s="183"/>
    </row>
    <row r="41" spans="1:7" ht="15" customHeight="1" x14ac:dyDescent="0.2">
      <c r="A41" s="184"/>
      <c r="B41" s="124"/>
      <c r="C41" s="124"/>
      <c r="D41" s="181">
        <f t="shared" si="9"/>
        <v>0</v>
      </c>
      <c r="E41" s="182"/>
      <c r="F41" s="183"/>
      <c r="G41" s="183"/>
    </row>
    <row r="42" spans="1:7" ht="15" customHeight="1" x14ac:dyDescent="0.2">
      <c r="A42" s="184"/>
      <c r="B42" s="124"/>
      <c r="C42" s="124"/>
      <c r="D42" s="181">
        <f t="shared" si="9"/>
        <v>0</v>
      </c>
      <c r="E42" s="182"/>
      <c r="F42" s="183"/>
      <c r="G42" s="183"/>
    </row>
    <row r="43" spans="1:7" ht="15" customHeight="1" x14ac:dyDescent="0.2">
      <c r="A43" s="184"/>
      <c r="B43" s="124"/>
      <c r="C43" s="124"/>
      <c r="D43" s="181">
        <f t="shared" si="9"/>
        <v>0</v>
      </c>
      <c r="E43" s="182"/>
      <c r="F43" s="183"/>
      <c r="G43" s="183"/>
    </row>
    <row r="44" spans="1:7" ht="15" customHeight="1" x14ac:dyDescent="0.2">
      <c r="A44" s="184"/>
      <c r="B44" s="124"/>
      <c r="C44" s="124"/>
      <c r="D44" s="181">
        <f t="shared" si="9"/>
        <v>0</v>
      </c>
      <c r="E44" s="182"/>
      <c r="F44" s="183"/>
      <c r="G44" s="183"/>
    </row>
    <row r="45" spans="1:7" ht="15" customHeight="1" x14ac:dyDescent="0.2">
      <c r="A45" s="184"/>
      <c r="B45" s="124"/>
      <c r="C45" s="124"/>
      <c r="D45" s="181">
        <f t="shared" si="9"/>
        <v>0</v>
      </c>
      <c r="E45" s="182"/>
      <c r="F45" s="183"/>
      <c r="G45" s="183"/>
    </row>
    <row r="46" spans="1:7" ht="15" customHeight="1" x14ac:dyDescent="0.2">
      <c r="A46" s="184"/>
      <c r="B46" s="124"/>
      <c r="C46" s="124"/>
      <c r="D46" s="181">
        <f t="shared" si="9"/>
        <v>0</v>
      </c>
      <c r="E46" s="182"/>
      <c r="F46" s="183"/>
      <c r="G46" s="183"/>
    </row>
    <row r="47" spans="1:7" ht="15" customHeight="1" x14ac:dyDescent="0.2">
      <c r="A47" s="184"/>
      <c r="B47" s="124"/>
      <c r="C47" s="124"/>
      <c r="D47" s="181">
        <f t="shared" si="9"/>
        <v>0</v>
      </c>
      <c r="E47" s="182"/>
      <c r="F47" s="183"/>
      <c r="G47" s="183"/>
    </row>
    <row r="48" spans="1:7" ht="15" customHeight="1" x14ac:dyDescent="0.2">
      <c r="A48" s="184"/>
      <c r="B48" s="124"/>
      <c r="C48" s="124"/>
      <c r="D48" s="181">
        <f t="shared" si="9"/>
        <v>0</v>
      </c>
      <c r="E48" s="182"/>
      <c r="F48" s="183"/>
      <c r="G48" s="183"/>
    </row>
    <row r="49" spans="1:7" ht="15" customHeight="1" x14ac:dyDescent="0.2">
      <c r="A49" s="184"/>
      <c r="B49" s="124"/>
      <c r="C49" s="124"/>
      <c r="D49" s="181">
        <f t="shared" si="9"/>
        <v>0</v>
      </c>
      <c r="E49" s="182"/>
      <c r="F49" s="183"/>
      <c r="G49" s="183"/>
    </row>
    <row r="52" spans="1:7" ht="15.75" x14ac:dyDescent="0.25">
      <c r="A52" s="185" t="s">
        <v>58</v>
      </c>
      <c r="B52" s="186"/>
      <c r="C52" s="186"/>
      <c r="D52" s="187"/>
      <c r="E52" s="186"/>
      <c r="F52" s="188"/>
      <c r="G52" s="186"/>
    </row>
    <row r="53" spans="1:7" ht="25.5" x14ac:dyDescent="0.2">
      <c r="A53" s="177" t="s">
        <v>185</v>
      </c>
      <c r="B53" s="178" t="s">
        <v>183</v>
      </c>
      <c r="C53" s="178" t="s">
        <v>184</v>
      </c>
      <c r="D53" s="179" t="s">
        <v>130</v>
      </c>
      <c r="E53" s="235" t="str">
        <f>$C$8</f>
        <v>PRTF</v>
      </c>
      <c r="F53" s="236" t="str">
        <f>$D$8</f>
        <v>QRTP</v>
      </c>
      <c r="G53" s="237" t="str">
        <f>$E$8</f>
        <v>Non-PRTF 
Costs</v>
      </c>
    </row>
    <row r="54" spans="1:7" ht="15" customHeight="1" x14ac:dyDescent="0.2">
      <c r="A54" s="180"/>
      <c r="B54" s="178" t="s">
        <v>186</v>
      </c>
      <c r="C54" s="976"/>
      <c r="D54" s="189">
        <f t="shared" ref="D54:D81" si="10">SUM(E54:G54)</f>
        <v>0</v>
      </c>
      <c r="E54" s="190"/>
      <c r="F54" s="191"/>
      <c r="G54" s="191"/>
    </row>
    <row r="55" spans="1:7" ht="15" customHeight="1" x14ac:dyDescent="0.2">
      <c r="A55" s="184"/>
      <c r="B55" s="124"/>
      <c r="C55" s="124"/>
      <c r="D55" s="189">
        <f t="shared" si="10"/>
        <v>0</v>
      </c>
      <c r="E55" s="192">
        <f t="shared" ref="E55:E81" si="11">IFERROR(VLOOKUP(B55,$B$25:$G$49,4,0)*C55,0)</f>
        <v>0</v>
      </c>
      <c r="F55" s="189">
        <f t="shared" ref="F55:F81" si="12">IFERROR(VLOOKUP(B55,$B$25:$G$49,5,0)*C55,0)</f>
        <v>0</v>
      </c>
      <c r="G55" s="189">
        <f t="shared" ref="G55:G81" si="13">IFERROR(VLOOKUP(B55,$B$25:$G$49,6,0)*C55,0)</f>
        <v>0</v>
      </c>
    </row>
    <row r="56" spans="1:7" ht="15" customHeight="1" x14ac:dyDescent="0.2">
      <c r="A56" s="184"/>
      <c r="B56" s="124"/>
      <c r="C56" s="124"/>
      <c r="D56" s="189">
        <f t="shared" si="10"/>
        <v>0</v>
      </c>
      <c r="E56" s="192">
        <f t="shared" si="11"/>
        <v>0</v>
      </c>
      <c r="F56" s="189">
        <f t="shared" si="12"/>
        <v>0</v>
      </c>
      <c r="G56" s="189">
        <f t="shared" si="13"/>
        <v>0</v>
      </c>
    </row>
    <row r="57" spans="1:7" ht="15" customHeight="1" x14ac:dyDescent="0.2">
      <c r="A57" s="184"/>
      <c r="B57" s="124"/>
      <c r="C57" s="124"/>
      <c r="D57" s="189">
        <f t="shared" si="10"/>
        <v>0</v>
      </c>
      <c r="E57" s="192">
        <f t="shared" si="11"/>
        <v>0</v>
      </c>
      <c r="F57" s="189">
        <f t="shared" si="12"/>
        <v>0</v>
      </c>
      <c r="G57" s="189">
        <f t="shared" si="13"/>
        <v>0</v>
      </c>
    </row>
    <row r="58" spans="1:7" ht="15" customHeight="1" x14ac:dyDescent="0.2">
      <c r="A58" s="184"/>
      <c r="B58" s="124"/>
      <c r="C58" s="124"/>
      <c r="D58" s="189">
        <f t="shared" si="10"/>
        <v>0</v>
      </c>
      <c r="E58" s="192">
        <f t="shared" si="11"/>
        <v>0</v>
      </c>
      <c r="F58" s="189">
        <f t="shared" si="12"/>
        <v>0</v>
      </c>
      <c r="G58" s="189">
        <f t="shared" si="13"/>
        <v>0</v>
      </c>
    </row>
    <row r="59" spans="1:7" ht="15" customHeight="1" x14ac:dyDescent="0.2">
      <c r="A59" s="184"/>
      <c r="B59" s="124"/>
      <c r="C59" s="124"/>
      <c r="D59" s="189">
        <f t="shared" si="10"/>
        <v>0</v>
      </c>
      <c r="E59" s="192">
        <f t="shared" si="11"/>
        <v>0</v>
      </c>
      <c r="F59" s="189">
        <f t="shared" si="12"/>
        <v>0</v>
      </c>
      <c r="G59" s="189">
        <f t="shared" si="13"/>
        <v>0</v>
      </c>
    </row>
    <row r="60" spans="1:7" ht="15" customHeight="1" x14ac:dyDescent="0.2">
      <c r="A60" s="184"/>
      <c r="B60" s="124"/>
      <c r="C60" s="124"/>
      <c r="D60" s="189">
        <f t="shared" si="10"/>
        <v>0</v>
      </c>
      <c r="E60" s="192">
        <f t="shared" si="11"/>
        <v>0</v>
      </c>
      <c r="F60" s="189">
        <f t="shared" si="12"/>
        <v>0</v>
      </c>
      <c r="G60" s="189">
        <f t="shared" si="13"/>
        <v>0</v>
      </c>
    </row>
    <row r="61" spans="1:7" ht="15" customHeight="1" x14ac:dyDescent="0.2">
      <c r="A61" s="184"/>
      <c r="B61" s="124"/>
      <c r="C61" s="124"/>
      <c r="D61" s="189">
        <f t="shared" si="10"/>
        <v>0</v>
      </c>
      <c r="E61" s="192">
        <f t="shared" si="11"/>
        <v>0</v>
      </c>
      <c r="F61" s="189">
        <f t="shared" si="12"/>
        <v>0</v>
      </c>
      <c r="G61" s="189">
        <f t="shared" si="13"/>
        <v>0</v>
      </c>
    </row>
    <row r="62" spans="1:7" ht="15" customHeight="1" x14ac:dyDescent="0.2">
      <c r="A62" s="184"/>
      <c r="B62" s="124"/>
      <c r="C62" s="124"/>
      <c r="D62" s="189">
        <f t="shared" si="10"/>
        <v>0</v>
      </c>
      <c r="E62" s="192">
        <f t="shared" si="11"/>
        <v>0</v>
      </c>
      <c r="F62" s="189">
        <f t="shared" si="12"/>
        <v>0</v>
      </c>
      <c r="G62" s="189">
        <f t="shared" si="13"/>
        <v>0</v>
      </c>
    </row>
    <row r="63" spans="1:7" ht="15" customHeight="1" x14ac:dyDescent="0.2">
      <c r="A63" s="184"/>
      <c r="B63" s="124"/>
      <c r="C63" s="124"/>
      <c r="D63" s="189">
        <f t="shared" si="10"/>
        <v>0</v>
      </c>
      <c r="E63" s="192">
        <f t="shared" si="11"/>
        <v>0</v>
      </c>
      <c r="F63" s="189">
        <f t="shared" si="12"/>
        <v>0</v>
      </c>
      <c r="G63" s="189">
        <f t="shared" si="13"/>
        <v>0</v>
      </c>
    </row>
    <row r="64" spans="1:7" ht="15" customHeight="1" x14ac:dyDescent="0.2">
      <c r="A64" s="184"/>
      <c r="B64" s="124"/>
      <c r="C64" s="124"/>
      <c r="D64" s="189">
        <f t="shared" si="10"/>
        <v>0</v>
      </c>
      <c r="E64" s="192">
        <f t="shared" si="11"/>
        <v>0</v>
      </c>
      <c r="F64" s="189">
        <f t="shared" si="12"/>
        <v>0</v>
      </c>
      <c r="G64" s="189">
        <f t="shared" si="13"/>
        <v>0</v>
      </c>
    </row>
    <row r="65" spans="1:7" ht="15" customHeight="1" x14ac:dyDescent="0.2">
      <c r="A65" s="184"/>
      <c r="B65" s="124"/>
      <c r="C65" s="124"/>
      <c r="D65" s="189">
        <f t="shared" si="10"/>
        <v>0</v>
      </c>
      <c r="E65" s="192">
        <f t="shared" si="11"/>
        <v>0</v>
      </c>
      <c r="F65" s="189">
        <f t="shared" si="12"/>
        <v>0</v>
      </c>
      <c r="G65" s="189">
        <f t="shared" si="13"/>
        <v>0</v>
      </c>
    </row>
    <row r="66" spans="1:7" ht="15" customHeight="1" x14ac:dyDescent="0.2">
      <c r="A66" s="184"/>
      <c r="B66" s="124"/>
      <c r="C66" s="124"/>
      <c r="D66" s="189">
        <f t="shared" si="10"/>
        <v>0</v>
      </c>
      <c r="E66" s="192">
        <f t="shared" si="11"/>
        <v>0</v>
      </c>
      <c r="F66" s="189">
        <f t="shared" si="12"/>
        <v>0</v>
      </c>
      <c r="G66" s="189">
        <f t="shared" si="13"/>
        <v>0</v>
      </c>
    </row>
    <row r="67" spans="1:7" ht="15" customHeight="1" x14ac:dyDescent="0.2">
      <c r="A67" s="184"/>
      <c r="B67" s="124"/>
      <c r="C67" s="124"/>
      <c r="D67" s="189">
        <f t="shared" si="10"/>
        <v>0</v>
      </c>
      <c r="E67" s="192">
        <f t="shared" si="11"/>
        <v>0</v>
      </c>
      <c r="F67" s="189">
        <f t="shared" si="12"/>
        <v>0</v>
      </c>
      <c r="G67" s="189">
        <f t="shared" si="13"/>
        <v>0</v>
      </c>
    </row>
    <row r="68" spans="1:7" ht="15" customHeight="1" x14ac:dyDescent="0.2">
      <c r="A68" s="184"/>
      <c r="B68" s="124"/>
      <c r="C68" s="124"/>
      <c r="D68" s="189">
        <f t="shared" si="10"/>
        <v>0</v>
      </c>
      <c r="E68" s="192">
        <f t="shared" si="11"/>
        <v>0</v>
      </c>
      <c r="F68" s="189">
        <f t="shared" si="12"/>
        <v>0</v>
      </c>
      <c r="G68" s="189">
        <f t="shared" si="13"/>
        <v>0</v>
      </c>
    </row>
    <row r="69" spans="1:7" ht="15" customHeight="1" x14ac:dyDescent="0.2">
      <c r="A69" s="184"/>
      <c r="B69" s="124"/>
      <c r="C69" s="124"/>
      <c r="D69" s="189">
        <f t="shared" si="10"/>
        <v>0</v>
      </c>
      <c r="E69" s="192">
        <f t="shared" si="11"/>
        <v>0</v>
      </c>
      <c r="F69" s="189">
        <f t="shared" si="12"/>
        <v>0</v>
      </c>
      <c r="G69" s="189">
        <f t="shared" si="13"/>
        <v>0</v>
      </c>
    </row>
    <row r="70" spans="1:7" ht="15" customHeight="1" x14ac:dyDescent="0.2">
      <c r="A70" s="184"/>
      <c r="B70" s="124"/>
      <c r="C70" s="124"/>
      <c r="D70" s="189">
        <f t="shared" si="10"/>
        <v>0</v>
      </c>
      <c r="E70" s="192">
        <f t="shared" si="11"/>
        <v>0</v>
      </c>
      <c r="F70" s="189">
        <f t="shared" si="12"/>
        <v>0</v>
      </c>
      <c r="G70" s="189">
        <f t="shared" si="13"/>
        <v>0</v>
      </c>
    </row>
    <row r="71" spans="1:7" ht="15" customHeight="1" x14ac:dyDescent="0.2">
      <c r="A71" s="184"/>
      <c r="B71" s="124"/>
      <c r="C71" s="124"/>
      <c r="D71" s="189">
        <f t="shared" si="10"/>
        <v>0</v>
      </c>
      <c r="E71" s="192">
        <f t="shared" si="11"/>
        <v>0</v>
      </c>
      <c r="F71" s="189">
        <f t="shared" si="12"/>
        <v>0</v>
      </c>
      <c r="G71" s="189">
        <f t="shared" si="13"/>
        <v>0</v>
      </c>
    </row>
    <row r="72" spans="1:7" ht="15" customHeight="1" x14ac:dyDescent="0.2">
      <c r="A72" s="184"/>
      <c r="B72" s="124"/>
      <c r="C72" s="124"/>
      <c r="D72" s="189">
        <f t="shared" si="10"/>
        <v>0</v>
      </c>
      <c r="E72" s="192">
        <f t="shared" si="11"/>
        <v>0</v>
      </c>
      <c r="F72" s="189">
        <f t="shared" si="12"/>
        <v>0</v>
      </c>
      <c r="G72" s="189">
        <f t="shared" si="13"/>
        <v>0</v>
      </c>
    </row>
    <row r="73" spans="1:7" ht="15" customHeight="1" x14ac:dyDescent="0.2">
      <c r="A73" s="184"/>
      <c r="B73" s="124"/>
      <c r="C73" s="124"/>
      <c r="D73" s="189">
        <f t="shared" si="10"/>
        <v>0</v>
      </c>
      <c r="E73" s="192">
        <f t="shared" si="11"/>
        <v>0</v>
      </c>
      <c r="F73" s="189">
        <f t="shared" si="12"/>
        <v>0</v>
      </c>
      <c r="G73" s="189">
        <f t="shared" si="13"/>
        <v>0</v>
      </c>
    </row>
    <row r="74" spans="1:7" ht="15" customHeight="1" x14ac:dyDescent="0.2">
      <c r="A74" s="184"/>
      <c r="B74" s="124"/>
      <c r="C74" s="124"/>
      <c r="D74" s="189">
        <f t="shared" si="10"/>
        <v>0</v>
      </c>
      <c r="E74" s="192">
        <f t="shared" si="11"/>
        <v>0</v>
      </c>
      <c r="F74" s="189">
        <f t="shared" si="12"/>
        <v>0</v>
      </c>
      <c r="G74" s="189">
        <f t="shared" si="13"/>
        <v>0</v>
      </c>
    </row>
    <row r="75" spans="1:7" ht="15" customHeight="1" x14ac:dyDescent="0.2">
      <c r="A75" s="184"/>
      <c r="B75" s="124"/>
      <c r="C75" s="124"/>
      <c r="D75" s="189">
        <f t="shared" si="10"/>
        <v>0</v>
      </c>
      <c r="E75" s="192">
        <f t="shared" si="11"/>
        <v>0</v>
      </c>
      <c r="F75" s="189">
        <f t="shared" si="12"/>
        <v>0</v>
      </c>
      <c r="G75" s="189">
        <f t="shared" si="13"/>
        <v>0</v>
      </c>
    </row>
    <row r="76" spans="1:7" ht="15" customHeight="1" x14ac:dyDescent="0.2">
      <c r="A76" s="184"/>
      <c r="B76" s="124"/>
      <c r="C76" s="124"/>
      <c r="D76" s="189">
        <f t="shared" si="10"/>
        <v>0</v>
      </c>
      <c r="E76" s="192">
        <f t="shared" si="11"/>
        <v>0</v>
      </c>
      <c r="F76" s="189">
        <f t="shared" si="12"/>
        <v>0</v>
      </c>
      <c r="G76" s="189">
        <f t="shared" si="13"/>
        <v>0</v>
      </c>
    </row>
    <row r="77" spans="1:7" ht="15" customHeight="1" x14ac:dyDescent="0.2">
      <c r="A77" s="184"/>
      <c r="B77" s="124"/>
      <c r="C77" s="124"/>
      <c r="D77" s="189">
        <f t="shared" si="10"/>
        <v>0</v>
      </c>
      <c r="E77" s="192">
        <f t="shared" si="11"/>
        <v>0</v>
      </c>
      <c r="F77" s="189">
        <f t="shared" si="12"/>
        <v>0</v>
      </c>
      <c r="G77" s="189">
        <f t="shared" si="13"/>
        <v>0</v>
      </c>
    </row>
    <row r="78" spans="1:7" ht="15" customHeight="1" x14ac:dyDescent="0.2">
      <c r="A78" s="184"/>
      <c r="B78" s="124"/>
      <c r="C78" s="124"/>
      <c r="D78" s="189">
        <f t="shared" si="10"/>
        <v>0</v>
      </c>
      <c r="E78" s="192">
        <f t="shared" si="11"/>
        <v>0</v>
      </c>
      <c r="F78" s="189">
        <f t="shared" si="12"/>
        <v>0</v>
      </c>
      <c r="G78" s="189">
        <f t="shared" si="13"/>
        <v>0</v>
      </c>
    </row>
    <row r="79" spans="1:7" ht="15" customHeight="1" x14ac:dyDescent="0.2">
      <c r="A79" s="184"/>
      <c r="B79" s="124"/>
      <c r="C79" s="124"/>
      <c r="D79" s="189">
        <f t="shared" si="10"/>
        <v>0</v>
      </c>
      <c r="E79" s="192">
        <f t="shared" si="11"/>
        <v>0</v>
      </c>
      <c r="F79" s="189">
        <f t="shared" si="12"/>
        <v>0</v>
      </c>
      <c r="G79" s="189">
        <f t="shared" si="13"/>
        <v>0</v>
      </c>
    </row>
    <row r="80" spans="1:7" ht="15" customHeight="1" x14ac:dyDescent="0.2">
      <c r="A80" s="184"/>
      <c r="B80" s="124"/>
      <c r="C80" s="124"/>
      <c r="D80" s="189">
        <f t="shared" si="10"/>
        <v>0</v>
      </c>
      <c r="E80" s="192">
        <f t="shared" si="11"/>
        <v>0</v>
      </c>
      <c r="F80" s="189">
        <f t="shared" si="12"/>
        <v>0</v>
      </c>
      <c r="G80" s="189">
        <f t="shared" si="13"/>
        <v>0</v>
      </c>
    </row>
    <row r="81" spans="1:7" ht="15" customHeight="1" x14ac:dyDescent="0.2">
      <c r="A81" s="184"/>
      <c r="B81" s="124"/>
      <c r="C81" s="124"/>
      <c r="D81" s="189">
        <f t="shared" si="10"/>
        <v>0</v>
      </c>
      <c r="E81" s="192">
        <f t="shared" si="11"/>
        <v>0</v>
      </c>
      <c r="F81" s="189">
        <f t="shared" si="12"/>
        <v>0</v>
      </c>
      <c r="G81" s="189">
        <f t="shared" si="13"/>
        <v>0</v>
      </c>
    </row>
    <row r="82" spans="1:7" ht="15" customHeight="1" thickBot="1" x14ac:dyDescent="0.25">
      <c r="A82" s="193" t="s">
        <v>168</v>
      </c>
      <c r="B82" s="194"/>
      <c r="C82" s="194"/>
      <c r="D82" s="195">
        <f>SUM(D54:D81)</f>
        <v>0</v>
      </c>
      <c r="E82" s="195">
        <f t="shared" ref="E82:G82" si="14">SUM(E54:E81)</f>
        <v>0</v>
      </c>
      <c r="F82" s="195">
        <f t="shared" si="14"/>
        <v>0</v>
      </c>
      <c r="G82" s="195">
        <f t="shared" si="14"/>
        <v>0</v>
      </c>
    </row>
    <row r="83" spans="1:7" ht="15.75" thickTop="1" x14ac:dyDescent="0.2"/>
    <row r="85" spans="1:7" ht="15.75" x14ac:dyDescent="0.25">
      <c r="A85" s="185" t="s">
        <v>735</v>
      </c>
      <c r="B85" s="186"/>
      <c r="C85" s="186"/>
      <c r="D85" s="187"/>
      <c r="E85" s="186"/>
      <c r="F85" s="188"/>
      <c r="G85" s="186"/>
    </row>
    <row r="86" spans="1:7" ht="25.5" x14ac:dyDescent="0.2">
      <c r="A86" s="177" t="s">
        <v>185</v>
      </c>
      <c r="B86" s="178" t="s">
        <v>183</v>
      </c>
      <c r="C86" s="178" t="s">
        <v>184</v>
      </c>
      <c r="D86" s="179" t="s">
        <v>130</v>
      </c>
      <c r="E86" s="235" t="str">
        <f>$C$8</f>
        <v>PRTF</v>
      </c>
      <c r="F86" s="236" t="str">
        <f>$D$8</f>
        <v>QRTP</v>
      </c>
      <c r="G86" s="237" t="str">
        <f>$E$8</f>
        <v>Non-PRTF 
Costs</v>
      </c>
    </row>
    <row r="87" spans="1:7" ht="15" customHeight="1" x14ac:dyDescent="0.2">
      <c r="A87" s="184"/>
      <c r="B87" s="178" t="s">
        <v>186</v>
      </c>
      <c r="C87" s="976"/>
      <c r="D87" s="189">
        <f t="shared" ref="D87:D106" si="15">SUM(E87:G87)</f>
        <v>0</v>
      </c>
      <c r="E87" s="190"/>
      <c r="F87" s="191"/>
      <c r="G87" s="191"/>
    </row>
    <row r="88" spans="1:7" ht="15" customHeight="1" x14ac:dyDescent="0.2">
      <c r="A88" s="184"/>
      <c r="B88" s="124"/>
      <c r="C88" s="124"/>
      <c r="D88" s="189">
        <f t="shared" si="15"/>
        <v>0</v>
      </c>
      <c r="E88" s="192">
        <f t="shared" ref="E88:E106" si="16">IFERROR(VLOOKUP(B88,$B$25:$G$49,4,0)*C88,0)</f>
        <v>0</v>
      </c>
      <c r="F88" s="189">
        <f t="shared" ref="F88:F106" si="17">IFERROR(VLOOKUP(B88,$B$25:$G$49,5,0)*C88,0)</f>
        <v>0</v>
      </c>
      <c r="G88" s="189">
        <f t="shared" ref="G88:G106" si="18">IFERROR(VLOOKUP(B88,$B$25:$G$49,6,0)*C88,0)</f>
        <v>0</v>
      </c>
    </row>
    <row r="89" spans="1:7" ht="15" customHeight="1" x14ac:dyDescent="0.2">
      <c r="A89" s="184"/>
      <c r="B89" s="124"/>
      <c r="C89" s="124"/>
      <c r="D89" s="189">
        <f t="shared" si="15"/>
        <v>0</v>
      </c>
      <c r="E89" s="192">
        <f t="shared" si="16"/>
        <v>0</v>
      </c>
      <c r="F89" s="189">
        <f t="shared" si="17"/>
        <v>0</v>
      </c>
      <c r="G89" s="189">
        <f t="shared" si="18"/>
        <v>0</v>
      </c>
    </row>
    <row r="90" spans="1:7" ht="15" customHeight="1" x14ac:dyDescent="0.2">
      <c r="A90" s="184"/>
      <c r="B90" s="124"/>
      <c r="C90" s="124"/>
      <c r="D90" s="189">
        <f t="shared" si="15"/>
        <v>0</v>
      </c>
      <c r="E90" s="192">
        <f t="shared" si="16"/>
        <v>0</v>
      </c>
      <c r="F90" s="189">
        <f t="shared" si="17"/>
        <v>0</v>
      </c>
      <c r="G90" s="189">
        <f t="shared" si="18"/>
        <v>0</v>
      </c>
    </row>
    <row r="91" spans="1:7" ht="15" customHeight="1" x14ac:dyDescent="0.2">
      <c r="A91" s="184"/>
      <c r="B91" s="124"/>
      <c r="C91" s="124"/>
      <c r="D91" s="189">
        <f t="shared" si="15"/>
        <v>0</v>
      </c>
      <c r="E91" s="192">
        <f t="shared" si="16"/>
        <v>0</v>
      </c>
      <c r="F91" s="189">
        <f t="shared" si="17"/>
        <v>0</v>
      </c>
      <c r="G91" s="189">
        <f t="shared" si="18"/>
        <v>0</v>
      </c>
    </row>
    <row r="92" spans="1:7" ht="15" customHeight="1" x14ac:dyDescent="0.2">
      <c r="A92" s="184"/>
      <c r="B92" s="124"/>
      <c r="C92" s="124"/>
      <c r="D92" s="189">
        <f t="shared" si="15"/>
        <v>0</v>
      </c>
      <c r="E92" s="192">
        <f t="shared" si="16"/>
        <v>0</v>
      </c>
      <c r="F92" s="189">
        <f t="shared" si="17"/>
        <v>0</v>
      </c>
      <c r="G92" s="189">
        <f t="shared" si="18"/>
        <v>0</v>
      </c>
    </row>
    <row r="93" spans="1:7" ht="15" customHeight="1" x14ac:dyDescent="0.2">
      <c r="A93" s="184"/>
      <c r="B93" s="124"/>
      <c r="C93" s="124"/>
      <c r="D93" s="189">
        <f t="shared" si="15"/>
        <v>0</v>
      </c>
      <c r="E93" s="192">
        <f t="shared" si="16"/>
        <v>0</v>
      </c>
      <c r="F93" s="189">
        <f t="shared" si="17"/>
        <v>0</v>
      </c>
      <c r="G93" s="189">
        <f t="shared" si="18"/>
        <v>0</v>
      </c>
    </row>
    <row r="94" spans="1:7" ht="15" customHeight="1" x14ac:dyDescent="0.2">
      <c r="A94" s="184"/>
      <c r="B94" s="124"/>
      <c r="C94" s="124"/>
      <c r="D94" s="189">
        <f t="shared" si="15"/>
        <v>0</v>
      </c>
      <c r="E94" s="192">
        <f t="shared" si="16"/>
        <v>0</v>
      </c>
      <c r="F94" s="189">
        <f t="shared" si="17"/>
        <v>0</v>
      </c>
      <c r="G94" s="189">
        <f t="shared" si="18"/>
        <v>0</v>
      </c>
    </row>
    <row r="95" spans="1:7" ht="15" customHeight="1" x14ac:dyDescent="0.2">
      <c r="A95" s="184"/>
      <c r="B95" s="124"/>
      <c r="C95" s="124"/>
      <c r="D95" s="189">
        <f t="shared" si="15"/>
        <v>0</v>
      </c>
      <c r="E95" s="192">
        <f t="shared" si="16"/>
        <v>0</v>
      </c>
      <c r="F95" s="189">
        <f t="shared" si="17"/>
        <v>0</v>
      </c>
      <c r="G95" s="189">
        <f t="shared" si="18"/>
        <v>0</v>
      </c>
    </row>
    <row r="96" spans="1:7" ht="15" customHeight="1" x14ac:dyDescent="0.2">
      <c r="A96" s="184"/>
      <c r="B96" s="124"/>
      <c r="C96" s="124"/>
      <c r="D96" s="189">
        <f t="shared" si="15"/>
        <v>0</v>
      </c>
      <c r="E96" s="192">
        <f t="shared" si="16"/>
        <v>0</v>
      </c>
      <c r="F96" s="189">
        <f t="shared" si="17"/>
        <v>0</v>
      </c>
      <c r="G96" s="189">
        <f t="shared" si="18"/>
        <v>0</v>
      </c>
    </row>
    <row r="97" spans="1:7" ht="15" customHeight="1" x14ac:dyDescent="0.2">
      <c r="A97" s="184"/>
      <c r="B97" s="124"/>
      <c r="C97" s="124"/>
      <c r="D97" s="189">
        <f t="shared" si="15"/>
        <v>0</v>
      </c>
      <c r="E97" s="192">
        <f t="shared" si="16"/>
        <v>0</v>
      </c>
      <c r="F97" s="189">
        <f t="shared" si="17"/>
        <v>0</v>
      </c>
      <c r="G97" s="189">
        <f t="shared" si="18"/>
        <v>0</v>
      </c>
    </row>
    <row r="98" spans="1:7" ht="15" customHeight="1" x14ac:dyDescent="0.2">
      <c r="A98" s="184"/>
      <c r="B98" s="124"/>
      <c r="C98" s="124"/>
      <c r="D98" s="189">
        <f t="shared" si="15"/>
        <v>0</v>
      </c>
      <c r="E98" s="192">
        <f t="shared" si="16"/>
        <v>0</v>
      </c>
      <c r="F98" s="189">
        <f t="shared" si="17"/>
        <v>0</v>
      </c>
      <c r="G98" s="189">
        <f t="shared" si="18"/>
        <v>0</v>
      </c>
    </row>
    <row r="99" spans="1:7" ht="15" customHeight="1" x14ac:dyDescent="0.2">
      <c r="A99" s="184"/>
      <c r="B99" s="124"/>
      <c r="C99" s="124"/>
      <c r="D99" s="189">
        <f t="shared" si="15"/>
        <v>0</v>
      </c>
      <c r="E99" s="192">
        <f t="shared" si="16"/>
        <v>0</v>
      </c>
      <c r="F99" s="189">
        <f t="shared" si="17"/>
        <v>0</v>
      </c>
      <c r="G99" s="189">
        <f t="shared" si="18"/>
        <v>0</v>
      </c>
    </row>
    <row r="100" spans="1:7" ht="15" customHeight="1" x14ac:dyDescent="0.2">
      <c r="A100" s="184"/>
      <c r="B100" s="124"/>
      <c r="C100" s="124"/>
      <c r="D100" s="189">
        <f t="shared" si="15"/>
        <v>0</v>
      </c>
      <c r="E100" s="192">
        <f t="shared" si="16"/>
        <v>0</v>
      </c>
      <c r="F100" s="189">
        <f t="shared" si="17"/>
        <v>0</v>
      </c>
      <c r="G100" s="189">
        <f t="shared" si="18"/>
        <v>0</v>
      </c>
    </row>
    <row r="101" spans="1:7" ht="15" customHeight="1" x14ac:dyDescent="0.2">
      <c r="A101" s="184"/>
      <c r="B101" s="124"/>
      <c r="C101" s="124"/>
      <c r="D101" s="189">
        <f t="shared" si="15"/>
        <v>0</v>
      </c>
      <c r="E101" s="192">
        <f t="shared" si="16"/>
        <v>0</v>
      </c>
      <c r="F101" s="189">
        <f t="shared" si="17"/>
        <v>0</v>
      </c>
      <c r="G101" s="189">
        <f t="shared" si="18"/>
        <v>0</v>
      </c>
    </row>
    <row r="102" spans="1:7" ht="15" customHeight="1" x14ac:dyDescent="0.2">
      <c r="A102" s="184"/>
      <c r="B102" s="124"/>
      <c r="C102" s="124"/>
      <c r="D102" s="189">
        <f t="shared" si="15"/>
        <v>0</v>
      </c>
      <c r="E102" s="192">
        <f t="shared" si="16"/>
        <v>0</v>
      </c>
      <c r="F102" s="189">
        <f t="shared" si="17"/>
        <v>0</v>
      </c>
      <c r="G102" s="189">
        <f t="shared" si="18"/>
        <v>0</v>
      </c>
    </row>
    <row r="103" spans="1:7" ht="15" customHeight="1" x14ac:dyDescent="0.2">
      <c r="A103" s="184"/>
      <c r="B103" s="124"/>
      <c r="C103" s="124"/>
      <c r="D103" s="189">
        <f t="shared" si="15"/>
        <v>0</v>
      </c>
      <c r="E103" s="192">
        <f t="shared" si="16"/>
        <v>0</v>
      </c>
      <c r="F103" s="189">
        <f t="shared" si="17"/>
        <v>0</v>
      </c>
      <c r="G103" s="189">
        <f t="shared" si="18"/>
        <v>0</v>
      </c>
    </row>
    <row r="104" spans="1:7" ht="15" customHeight="1" x14ac:dyDescent="0.2">
      <c r="A104" s="184"/>
      <c r="B104" s="124"/>
      <c r="C104" s="124"/>
      <c r="D104" s="189">
        <f t="shared" si="15"/>
        <v>0</v>
      </c>
      <c r="E104" s="192">
        <f t="shared" si="16"/>
        <v>0</v>
      </c>
      <c r="F104" s="189">
        <f t="shared" si="17"/>
        <v>0</v>
      </c>
      <c r="G104" s="189">
        <f t="shared" si="18"/>
        <v>0</v>
      </c>
    </row>
    <row r="105" spans="1:7" ht="15" customHeight="1" x14ac:dyDescent="0.2">
      <c r="A105" s="184"/>
      <c r="B105" s="124"/>
      <c r="C105" s="124"/>
      <c r="D105" s="189">
        <f t="shared" si="15"/>
        <v>0</v>
      </c>
      <c r="E105" s="192">
        <f t="shared" si="16"/>
        <v>0</v>
      </c>
      <c r="F105" s="189">
        <f t="shared" si="17"/>
        <v>0</v>
      </c>
      <c r="G105" s="189">
        <f t="shared" si="18"/>
        <v>0</v>
      </c>
    </row>
    <row r="106" spans="1:7" ht="15" customHeight="1" x14ac:dyDescent="0.2">
      <c r="A106" s="184"/>
      <c r="B106" s="124"/>
      <c r="C106" s="124"/>
      <c r="D106" s="189">
        <f t="shared" si="15"/>
        <v>0</v>
      </c>
      <c r="E106" s="192">
        <f t="shared" si="16"/>
        <v>0</v>
      </c>
      <c r="F106" s="189">
        <f t="shared" si="17"/>
        <v>0</v>
      </c>
      <c r="G106" s="189">
        <f t="shared" si="18"/>
        <v>0</v>
      </c>
    </row>
    <row r="107" spans="1:7" ht="15" customHeight="1" thickBot="1" x14ac:dyDescent="0.25">
      <c r="A107" s="193" t="s">
        <v>168</v>
      </c>
      <c r="B107" s="194"/>
      <c r="C107" s="194"/>
      <c r="D107" s="195">
        <f t="shared" ref="D107" si="19">SUM(D87:D106)</f>
        <v>0</v>
      </c>
      <c r="E107" s="195">
        <f t="shared" ref="E107:G107" si="20">SUM(E87:E106)</f>
        <v>0</v>
      </c>
      <c r="F107" s="195">
        <f t="shared" si="20"/>
        <v>0</v>
      </c>
      <c r="G107" s="195">
        <f t="shared" si="20"/>
        <v>0</v>
      </c>
    </row>
    <row r="108" spans="1:7" ht="15.75" thickTop="1" x14ac:dyDescent="0.2"/>
    <row r="110" spans="1:7" ht="15.75" x14ac:dyDescent="0.25">
      <c r="A110" s="185" t="s">
        <v>894</v>
      </c>
      <c r="B110" s="186"/>
      <c r="C110" s="186"/>
      <c r="D110" s="187"/>
      <c r="E110" s="186"/>
      <c r="F110" s="188"/>
      <c r="G110" s="186"/>
    </row>
    <row r="111" spans="1:7" ht="25.5" x14ac:dyDescent="0.2">
      <c r="A111" s="177" t="s">
        <v>185</v>
      </c>
      <c r="B111" s="178" t="s">
        <v>183</v>
      </c>
      <c r="C111" s="178" t="s">
        <v>184</v>
      </c>
      <c r="D111" s="179" t="s">
        <v>130</v>
      </c>
      <c r="E111" s="235" t="str">
        <f>$C$8</f>
        <v>PRTF</v>
      </c>
      <c r="F111" s="236" t="str">
        <f>$D$8</f>
        <v>QRTP</v>
      </c>
      <c r="G111" s="237" t="str">
        <f>$E$8</f>
        <v>Non-PRTF 
Costs</v>
      </c>
    </row>
    <row r="112" spans="1:7" ht="15" customHeight="1" x14ac:dyDescent="0.2">
      <c r="A112" s="184"/>
      <c r="B112" s="178" t="s">
        <v>186</v>
      </c>
      <c r="C112" s="976"/>
      <c r="D112" s="189">
        <f t="shared" ref="D112:D122" si="21">SUM(E112:G112)</f>
        <v>0</v>
      </c>
      <c r="E112" s="190"/>
      <c r="F112" s="191"/>
      <c r="G112" s="191"/>
    </row>
    <row r="113" spans="1:7" ht="15" customHeight="1" x14ac:dyDescent="0.2">
      <c r="A113" s="184"/>
      <c r="B113" s="124"/>
      <c r="C113" s="124"/>
      <c r="D113" s="189">
        <f t="shared" si="21"/>
        <v>0</v>
      </c>
      <c r="E113" s="192">
        <f t="shared" ref="E113:E122" si="22">IFERROR(VLOOKUP(B113,$B$25:$G$49,4,0)*C113,0)</f>
        <v>0</v>
      </c>
      <c r="F113" s="189">
        <f t="shared" ref="F113:F122" si="23">IFERROR(VLOOKUP(B113,$B$25:$G$49,5,0)*C113,0)</f>
        <v>0</v>
      </c>
      <c r="G113" s="189">
        <f t="shared" ref="G113:G122" si="24">IFERROR(VLOOKUP(B113,$B$25:$G$49,6,0)*C113,0)</f>
        <v>0</v>
      </c>
    </row>
    <row r="114" spans="1:7" ht="15" customHeight="1" x14ac:dyDescent="0.2">
      <c r="A114" s="184"/>
      <c r="B114" s="124"/>
      <c r="C114" s="124"/>
      <c r="D114" s="189">
        <f t="shared" si="21"/>
        <v>0</v>
      </c>
      <c r="E114" s="192">
        <f t="shared" si="22"/>
        <v>0</v>
      </c>
      <c r="F114" s="189">
        <f t="shared" si="23"/>
        <v>0</v>
      </c>
      <c r="G114" s="189">
        <f t="shared" si="24"/>
        <v>0</v>
      </c>
    </row>
    <row r="115" spans="1:7" ht="15" customHeight="1" x14ac:dyDescent="0.2">
      <c r="A115" s="184"/>
      <c r="B115" s="124"/>
      <c r="C115" s="124"/>
      <c r="D115" s="189">
        <f t="shared" si="21"/>
        <v>0</v>
      </c>
      <c r="E115" s="192">
        <f t="shared" si="22"/>
        <v>0</v>
      </c>
      <c r="F115" s="189">
        <f t="shared" si="23"/>
        <v>0</v>
      </c>
      <c r="G115" s="189">
        <f t="shared" si="24"/>
        <v>0</v>
      </c>
    </row>
    <row r="116" spans="1:7" ht="15" customHeight="1" x14ac:dyDescent="0.2">
      <c r="A116" s="184"/>
      <c r="B116" s="124"/>
      <c r="C116" s="124"/>
      <c r="D116" s="189">
        <f t="shared" si="21"/>
        <v>0</v>
      </c>
      <c r="E116" s="192">
        <f t="shared" si="22"/>
        <v>0</v>
      </c>
      <c r="F116" s="189">
        <f t="shared" si="23"/>
        <v>0</v>
      </c>
      <c r="G116" s="189">
        <f t="shared" si="24"/>
        <v>0</v>
      </c>
    </row>
    <row r="117" spans="1:7" ht="15" customHeight="1" x14ac:dyDescent="0.2">
      <c r="A117" s="184"/>
      <c r="B117" s="124"/>
      <c r="C117" s="124"/>
      <c r="D117" s="189">
        <f t="shared" si="21"/>
        <v>0</v>
      </c>
      <c r="E117" s="192">
        <f t="shared" si="22"/>
        <v>0</v>
      </c>
      <c r="F117" s="189">
        <f t="shared" si="23"/>
        <v>0</v>
      </c>
      <c r="G117" s="189">
        <f t="shared" si="24"/>
        <v>0</v>
      </c>
    </row>
    <row r="118" spans="1:7" ht="15" customHeight="1" x14ac:dyDescent="0.2">
      <c r="A118" s="184"/>
      <c r="B118" s="124"/>
      <c r="C118" s="124"/>
      <c r="D118" s="189">
        <f t="shared" si="21"/>
        <v>0</v>
      </c>
      <c r="E118" s="192">
        <f t="shared" si="22"/>
        <v>0</v>
      </c>
      <c r="F118" s="189">
        <f t="shared" si="23"/>
        <v>0</v>
      </c>
      <c r="G118" s="189">
        <f t="shared" si="24"/>
        <v>0</v>
      </c>
    </row>
    <row r="119" spans="1:7" ht="15" customHeight="1" x14ac:dyDescent="0.2">
      <c r="A119" s="184"/>
      <c r="B119" s="124"/>
      <c r="C119" s="124"/>
      <c r="D119" s="189">
        <f t="shared" si="21"/>
        <v>0</v>
      </c>
      <c r="E119" s="192">
        <f t="shared" si="22"/>
        <v>0</v>
      </c>
      <c r="F119" s="189">
        <f t="shared" si="23"/>
        <v>0</v>
      </c>
      <c r="G119" s="189">
        <f t="shared" si="24"/>
        <v>0</v>
      </c>
    </row>
    <row r="120" spans="1:7" ht="15" customHeight="1" x14ac:dyDescent="0.2">
      <c r="A120" s="184"/>
      <c r="B120" s="124"/>
      <c r="C120" s="124"/>
      <c r="D120" s="189">
        <f t="shared" si="21"/>
        <v>0</v>
      </c>
      <c r="E120" s="192">
        <f t="shared" si="22"/>
        <v>0</v>
      </c>
      <c r="F120" s="189">
        <f t="shared" si="23"/>
        <v>0</v>
      </c>
      <c r="G120" s="189">
        <f t="shared" si="24"/>
        <v>0</v>
      </c>
    </row>
    <row r="121" spans="1:7" ht="15" customHeight="1" x14ac:dyDescent="0.2">
      <c r="A121" s="184"/>
      <c r="B121" s="124"/>
      <c r="C121" s="124"/>
      <c r="D121" s="189">
        <f t="shared" si="21"/>
        <v>0</v>
      </c>
      <c r="E121" s="192">
        <f t="shared" si="22"/>
        <v>0</v>
      </c>
      <c r="F121" s="189">
        <f t="shared" si="23"/>
        <v>0</v>
      </c>
      <c r="G121" s="189">
        <f t="shared" si="24"/>
        <v>0</v>
      </c>
    </row>
    <row r="122" spans="1:7" ht="15" customHeight="1" x14ac:dyDescent="0.2">
      <c r="A122" s="184"/>
      <c r="B122" s="124"/>
      <c r="C122" s="124"/>
      <c r="D122" s="189">
        <f t="shared" si="21"/>
        <v>0</v>
      </c>
      <c r="E122" s="192">
        <f t="shared" si="22"/>
        <v>0</v>
      </c>
      <c r="F122" s="189">
        <f t="shared" si="23"/>
        <v>0</v>
      </c>
      <c r="G122" s="189">
        <f t="shared" si="24"/>
        <v>0</v>
      </c>
    </row>
    <row r="123" spans="1:7" ht="15" customHeight="1" thickBot="1" x14ac:dyDescent="0.25">
      <c r="A123" s="193" t="s">
        <v>168</v>
      </c>
      <c r="B123" s="194"/>
      <c r="C123" s="194"/>
      <c r="D123" s="195">
        <f t="shared" ref="D123" si="25">SUM(D112:D122)</f>
        <v>0</v>
      </c>
      <c r="E123" s="195">
        <f t="shared" ref="E123:G123" si="26">SUM(E112:E122)</f>
        <v>0</v>
      </c>
      <c r="F123" s="195">
        <f t="shared" si="26"/>
        <v>0</v>
      </c>
      <c r="G123" s="195">
        <f t="shared" si="26"/>
        <v>0</v>
      </c>
    </row>
    <row r="124" spans="1:7" ht="15.75" thickTop="1" x14ac:dyDescent="0.2"/>
    <row r="126" spans="1:7" ht="15.75" x14ac:dyDescent="0.25">
      <c r="A126" s="185" t="s">
        <v>893</v>
      </c>
      <c r="B126" s="186"/>
      <c r="C126" s="186"/>
      <c r="D126" s="187"/>
      <c r="E126" s="186"/>
      <c r="F126" s="188"/>
      <c r="G126" s="186"/>
    </row>
    <row r="127" spans="1:7" ht="25.5" x14ac:dyDescent="0.2">
      <c r="A127" s="177" t="s">
        <v>185</v>
      </c>
      <c r="B127" s="178" t="s">
        <v>183</v>
      </c>
      <c r="C127" s="178" t="s">
        <v>184</v>
      </c>
      <c r="D127" s="179" t="s">
        <v>130</v>
      </c>
      <c r="E127" s="235" t="str">
        <f>$C$8</f>
        <v>PRTF</v>
      </c>
      <c r="F127" s="236" t="str">
        <f>$D$8</f>
        <v>QRTP</v>
      </c>
      <c r="G127" s="237" t="str">
        <f>$E$8</f>
        <v>Non-PRTF 
Costs</v>
      </c>
    </row>
    <row r="128" spans="1:7" ht="15" customHeight="1" x14ac:dyDescent="0.2">
      <c r="A128" s="184"/>
      <c r="B128" s="178" t="s">
        <v>186</v>
      </c>
      <c r="C128" s="976"/>
      <c r="D128" s="189">
        <f t="shared" ref="D128:D135" si="27">SUM(E128:G128)</f>
        <v>0</v>
      </c>
      <c r="E128" s="190"/>
      <c r="F128" s="191"/>
      <c r="G128" s="191"/>
    </row>
    <row r="129" spans="1:7" ht="15" customHeight="1" x14ac:dyDescent="0.2">
      <c r="A129" s="184"/>
      <c r="B129" s="124"/>
      <c r="C129" s="124"/>
      <c r="D129" s="189">
        <f t="shared" si="27"/>
        <v>0</v>
      </c>
      <c r="E129" s="192">
        <f t="shared" ref="E129:E135" si="28">IFERROR(VLOOKUP(B129,$B$25:$G$49,4,0)*C129,0)</f>
        <v>0</v>
      </c>
      <c r="F129" s="189">
        <f t="shared" ref="F129:F135" si="29">IFERROR(VLOOKUP(B129,$B$25:$G$49,5,0)*C129,0)</f>
        <v>0</v>
      </c>
      <c r="G129" s="189">
        <f t="shared" ref="G129:G135" si="30">IFERROR(VLOOKUP(B129,$B$25:$G$49,6,0)*C129,0)</f>
        <v>0</v>
      </c>
    </row>
    <row r="130" spans="1:7" ht="15" customHeight="1" x14ac:dyDescent="0.2">
      <c r="A130" s="184"/>
      <c r="B130" s="124"/>
      <c r="C130" s="124"/>
      <c r="D130" s="189">
        <f t="shared" si="27"/>
        <v>0</v>
      </c>
      <c r="E130" s="192">
        <f t="shared" si="28"/>
        <v>0</v>
      </c>
      <c r="F130" s="189">
        <f t="shared" si="29"/>
        <v>0</v>
      </c>
      <c r="G130" s="189">
        <f t="shared" si="30"/>
        <v>0</v>
      </c>
    </row>
    <row r="131" spans="1:7" ht="15" customHeight="1" x14ac:dyDescent="0.2">
      <c r="A131" s="184"/>
      <c r="B131" s="124"/>
      <c r="C131" s="124"/>
      <c r="D131" s="189">
        <f t="shared" si="27"/>
        <v>0</v>
      </c>
      <c r="E131" s="192">
        <f t="shared" si="28"/>
        <v>0</v>
      </c>
      <c r="F131" s="189">
        <f t="shared" si="29"/>
        <v>0</v>
      </c>
      <c r="G131" s="189">
        <f t="shared" si="30"/>
        <v>0</v>
      </c>
    </row>
    <row r="132" spans="1:7" ht="15" customHeight="1" x14ac:dyDescent="0.2">
      <c r="A132" s="184"/>
      <c r="B132" s="124"/>
      <c r="C132" s="124"/>
      <c r="D132" s="189">
        <f t="shared" si="27"/>
        <v>0</v>
      </c>
      <c r="E132" s="192">
        <f t="shared" si="28"/>
        <v>0</v>
      </c>
      <c r="F132" s="189">
        <f t="shared" si="29"/>
        <v>0</v>
      </c>
      <c r="G132" s="189">
        <f t="shared" si="30"/>
        <v>0</v>
      </c>
    </row>
    <row r="133" spans="1:7" ht="15" customHeight="1" x14ac:dyDescent="0.2">
      <c r="A133" s="184"/>
      <c r="B133" s="124"/>
      <c r="C133" s="124"/>
      <c r="D133" s="189">
        <f t="shared" si="27"/>
        <v>0</v>
      </c>
      <c r="E133" s="192">
        <f t="shared" si="28"/>
        <v>0</v>
      </c>
      <c r="F133" s="189">
        <f t="shared" si="29"/>
        <v>0</v>
      </c>
      <c r="G133" s="189">
        <f t="shared" si="30"/>
        <v>0</v>
      </c>
    </row>
    <row r="134" spans="1:7" ht="15" customHeight="1" x14ac:dyDescent="0.2">
      <c r="A134" s="184"/>
      <c r="B134" s="124"/>
      <c r="C134" s="124"/>
      <c r="D134" s="189">
        <f t="shared" si="27"/>
        <v>0</v>
      </c>
      <c r="E134" s="192">
        <f t="shared" si="28"/>
        <v>0</v>
      </c>
      <c r="F134" s="189">
        <f t="shared" si="29"/>
        <v>0</v>
      </c>
      <c r="G134" s="189">
        <f t="shared" si="30"/>
        <v>0</v>
      </c>
    </row>
    <row r="135" spans="1:7" ht="15" customHeight="1" x14ac:dyDescent="0.2">
      <c r="A135" s="184"/>
      <c r="B135" s="124"/>
      <c r="C135" s="124"/>
      <c r="D135" s="189">
        <f t="shared" si="27"/>
        <v>0</v>
      </c>
      <c r="E135" s="192">
        <f t="shared" si="28"/>
        <v>0</v>
      </c>
      <c r="F135" s="189">
        <f t="shared" si="29"/>
        <v>0</v>
      </c>
      <c r="G135" s="189">
        <f t="shared" si="30"/>
        <v>0</v>
      </c>
    </row>
    <row r="136" spans="1:7" ht="15" customHeight="1" thickBot="1" x14ac:dyDescent="0.25">
      <c r="A136" s="193" t="s">
        <v>168</v>
      </c>
      <c r="B136" s="194"/>
      <c r="C136" s="194"/>
      <c r="D136" s="195">
        <f t="shared" ref="D136" si="31">SUM(D128:D135)</f>
        <v>0</v>
      </c>
      <c r="E136" s="195">
        <f t="shared" ref="E136:G136" si="32">SUM(E128:E135)</f>
        <v>0</v>
      </c>
      <c r="F136" s="195">
        <f t="shared" si="32"/>
        <v>0</v>
      </c>
      <c r="G136" s="195">
        <f t="shared" si="32"/>
        <v>0</v>
      </c>
    </row>
    <row r="137" spans="1:7" ht="15.75" thickTop="1" x14ac:dyDescent="0.2"/>
    <row r="139" spans="1:7" ht="15.75" x14ac:dyDescent="0.25">
      <c r="A139" s="185" t="s">
        <v>258</v>
      </c>
      <c r="B139" s="186"/>
      <c r="C139" s="186"/>
      <c r="D139" s="187"/>
      <c r="E139" s="186"/>
      <c r="F139" s="188"/>
      <c r="G139" s="186"/>
    </row>
    <row r="140" spans="1:7" ht="25.5" x14ac:dyDescent="0.2">
      <c r="A140" s="177" t="s">
        <v>185</v>
      </c>
      <c r="B140" s="178" t="s">
        <v>183</v>
      </c>
      <c r="C140" s="178" t="s">
        <v>184</v>
      </c>
      <c r="D140" s="179" t="s">
        <v>130</v>
      </c>
      <c r="E140" s="235" t="str">
        <f>$C$8</f>
        <v>PRTF</v>
      </c>
      <c r="F140" s="236" t="str">
        <f>$D$8</f>
        <v>QRTP</v>
      </c>
      <c r="G140" s="237" t="str">
        <f>$E$8</f>
        <v>Non-PRTF 
Costs</v>
      </c>
    </row>
    <row r="141" spans="1:7" ht="15" customHeight="1" x14ac:dyDescent="0.2">
      <c r="A141" s="184"/>
      <c r="B141" s="178" t="s">
        <v>186</v>
      </c>
      <c r="C141" s="976"/>
      <c r="D141" s="189">
        <f t="shared" ref="D141:D148" si="33">SUM(E141:G141)</f>
        <v>0</v>
      </c>
      <c r="E141" s="190"/>
      <c r="F141" s="191"/>
      <c r="G141" s="191"/>
    </row>
    <row r="142" spans="1:7" ht="15" customHeight="1" x14ac:dyDescent="0.2">
      <c r="A142" s="184"/>
      <c r="B142" s="124"/>
      <c r="C142" s="124"/>
      <c r="D142" s="189">
        <f t="shared" si="33"/>
        <v>0</v>
      </c>
      <c r="E142" s="192">
        <f t="shared" ref="E142:E148" si="34">IFERROR(VLOOKUP(B142,$B$25:$G$49,4,0)*C142,0)</f>
        <v>0</v>
      </c>
      <c r="F142" s="189">
        <f t="shared" ref="F142:F148" si="35">IFERROR(VLOOKUP(B142,$B$25:$G$49,5,0)*C142,0)</f>
        <v>0</v>
      </c>
      <c r="G142" s="189">
        <f t="shared" ref="G142:G148" si="36">IFERROR(VLOOKUP(B142,$B$25:$G$49,6,0)*C142,0)</f>
        <v>0</v>
      </c>
    </row>
    <row r="143" spans="1:7" ht="15" customHeight="1" x14ac:dyDescent="0.2">
      <c r="A143" s="184"/>
      <c r="B143" s="124"/>
      <c r="C143" s="124"/>
      <c r="D143" s="189">
        <f t="shared" si="33"/>
        <v>0</v>
      </c>
      <c r="E143" s="192">
        <f t="shared" si="34"/>
        <v>0</v>
      </c>
      <c r="F143" s="189">
        <f t="shared" si="35"/>
        <v>0</v>
      </c>
      <c r="G143" s="189">
        <f t="shared" si="36"/>
        <v>0</v>
      </c>
    </row>
    <row r="144" spans="1:7" ht="15" customHeight="1" x14ac:dyDescent="0.2">
      <c r="A144" s="184"/>
      <c r="B144" s="124"/>
      <c r="C144" s="124"/>
      <c r="D144" s="189">
        <f t="shared" si="33"/>
        <v>0</v>
      </c>
      <c r="E144" s="192">
        <f t="shared" si="34"/>
        <v>0</v>
      </c>
      <c r="F144" s="189">
        <f t="shared" si="35"/>
        <v>0</v>
      </c>
      <c r="G144" s="189">
        <f t="shared" si="36"/>
        <v>0</v>
      </c>
    </row>
    <row r="145" spans="1:7" ht="15" customHeight="1" x14ac:dyDescent="0.2">
      <c r="A145" s="184"/>
      <c r="B145" s="124"/>
      <c r="C145" s="124"/>
      <c r="D145" s="189">
        <f t="shared" si="33"/>
        <v>0</v>
      </c>
      <c r="E145" s="192">
        <f t="shared" si="34"/>
        <v>0</v>
      </c>
      <c r="F145" s="189">
        <f t="shared" si="35"/>
        <v>0</v>
      </c>
      <c r="G145" s="189">
        <f t="shared" si="36"/>
        <v>0</v>
      </c>
    </row>
    <row r="146" spans="1:7" ht="15" customHeight="1" x14ac:dyDescent="0.2">
      <c r="A146" s="184"/>
      <c r="B146" s="124"/>
      <c r="C146" s="124"/>
      <c r="D146" s="189">
        <f t="shared" si="33"/>
        <v>0</v>
      </c>
      <c r="E146" s="192">
        <f t="shared" si="34"/>
        <v>0</v>
      </c>
      <c r="F146" s="189">
        <f t="shared" si="35"/>
        <v>0</v>
      </c>
      <c r="G146" s="189">
        <f t="shared" si="36"/>
        <v>0</v>
      </c>
    </row>
    <row r="147" spans="1:7" ht="15" customHeight="1" x14ac:dyDescent="0.2">
      <c r="A147" s="184"/>
      <c r="B147" s="124"/>
      <c r="C147" s="124"/>
      <c r="D147" s="189">
        <f t="shared" si="33"/>
        <v>0</v>
      </c>
      <c r="E147" s="192">
        <f t="shared" si="34"/>
        <v>0</v>
      </c>
      <c r="F147" s="189">
        <f t="shared" si="35"/>
        <v>0</v>
      </c>
      <c r="G147" s="189">
        <f t="shared" si="36"/>
        <v>0</v>
      </c>
    </row>
    <row r="148" spans="1:7" ht="15" customHeight="1" x14ac:dyDescent="0.2">
      <c r="A148" s="184"/>
      <c r="B148" s="124"/>
      <c r="C148" s="124"/>
      <c r="D148" s="189">
        <f t="shared" si="33"/>
        <v>0</v>
      </c>
      <c r="E148" s="192">
        <f t="shared" si="34"/>
        <v>0</v>
      </c>
      <c r="F148" s="189">
        <f t="shared" si="35"/>
        <v>0</v>
      </c>
      <c r="G148" s="189">
        <f t="shared" si="36"/>
        <v>0</v>
      </c>
    </row>
    <row r="149" spans="1:7" ht="15" customHeight="1" thickBot="1" x14ac:dyDescent="0.25">
      <c r="A149" s="193" t="s">
        <v>168</v>
      </c>
      <c r="B149" s="194"/>
      <c r="C149" s="194"/>
      <c r="D149" s="195">
        <f t="shared" ref="D149" si="37">SUM(D141:D148)</f>
        <v>0</v>
      </c>
      <c r="E149" s="195">
        <f t="shared" ref="E149:G149" si="38">SUM(E141:E148)</f>
        <v>0</v>
      </c>
      <c r="F149" s="195">
        <f t="shared" si="38"/>
        <v>0</v>
      </c>
      <c r="G149" s="195">
        <f t="shared" si="38"/>
        <v>0</v>
      </c>
    </row>
    <row r="150" spans="1:7" ht="15.75" thickTop="1" x14ac:dyDescent="0.2"/>
  </sheetData>
  <sheetProtection algorithmName="SHA-512" hashValue="sUyIwjpJuD1RUonxVQlXxmShFMPJoIBQVctUPM4wOj545uUiPs6vvx4/RG7HdDEz11CINRa6z4QmOAqH41kv/A==" saltValue="4FvUUrsEdCGxYe2SCj2pcA==" spinCount="100000" sheet="1" objects="1" scenarios="1"/>
  <mergeCells count="1">
    <mergeCell ref="A22:G22"/>
  </mergeCells>
  <dataValidations count="1">
    <dataValidation type="list" allowBlank="1" showInputMessage="1" showErrorMessage="1" sqref="B55:B81 B88:B106 B113:B122 B129:B135 B142:B148" xr:uid="{6309B040-3892-40F5-ACBC-6EBE0426FB6A}">
      <formula1>$B$25:$B$49</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EF3299A-4538-4010-BDB4-8C19C9D16345}">
          <x14:formula1>
            <xm:f>'Input List'!$F$3:$F$7</xm:f>
          </x14:formula1>
          <xm:sqref>C25:C49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27</vt:i4>
      </vt:variant>
    </vt:vector>
  </HeadingPairs>
  <TitlesOfParts>
    <vt:vector size="59" baseType="lpstr">
      <vt:lpstr>Input List</vt:lpstr>
      <vt:lpstr>Check Figures</vt:lpstr>
      <vt:lpstr>Chklst</vt:lpstr>
      <vt:lpstr>Sch A</vt:lpstr>
      <vt:lpstr>Sch A-1</vt:lpstr>
      <vt:lpstr>Sch A-2</vt:lpstr>
      <vt:lpstr>Sch B-1</vt:lpstr>
      <vt:lpstr>Sch C-1</vt:lpstr>
      <vt:lpstr>Sch C-2a</vt:lpstr>
      <vt:lpstr>Sch C-2i</vt:lpstr>
      <vt:lpstr>Sch C-3</vt:lpstr>
      <vt:lpstr>Sch C-4</vt:lpstr>
      <vt:lpstr>Sch C-5</vt:lpstr>
      <vt:lpstr>Sch C-5a</vt:lpstr>
      <vt:lpstr>C-6</vt:lpstr>
      <vt:lpstr>C-7</vt:lpstr>
      <vt:lpstr>C-8</vt:lpstr>
      <vt:lpstr>Sch D</vt:lpstr>
      <vt:lpstr>Sch D-1</vt:lpstr>
      <vt:lpstr>Sch D-2</vt:lpstr>
      <vt:lpstr>Sch D-5</vt:lpstr>
      <vt:lpstr>Sch D-8</vt:lpstr>
      <vt:lpstr>Sch E</vt:lpstr>
      <vt:lpstr>Sch F</vt:lpstr>
      <vt:lpstr>Sch G</vt:lpstr>
      <vt:lpstr>Sch H</vt:lpstr>
      <vt:lpstr>Sch I</vt:lpstr>
      <vt:lpstr>Sch J</vt:lpstr>
      <vt:lpstr>Sch K</vt:lpstr>
      <vt:lpstr>Sch L</vt:lpstr>
      <vt:lpstr>Sch M</vt:lpstr>
      <vt:lpstr>Sch W</vt:lpstr>
      <vt:lpstr>'C-6'!Print_Area</vt:lpstr>
      <vt:lpstr>'C-7'!Print_Area</vt:lpstr>
      <vt:lpstr>'C-8'!Print_Area</vt:lpstr>
      <vt:lpstr>'Sch A'!Print_Area</vt:lpstr>
      <vt:lpstr>'Sch A-1'!Print_Area</vt:lpstr>
      <vt:lpstr>'Sch A-2'!Print_Area</vt:lpstr>
      <vt:lpstr>'Sch B-1'!Print_Area</vt:lpstr>
      <vt:lpstr>'Sch C-1'!Print_Area</vt:lpstr>
      <vt:lpstr>'Sch C-3'!Print_Area</vt:lpstr>
      <vt:lpstr>'Sch C-4'!Print_Area</vt:lpstr>
      <vt:lpstr>'Sch C-5'!Print_Area</vt:lpstr>
      <vt:lpstr>'Sch C-5a'!Print_Area</vt:lpstr>
      <vt:lpstr>'Sch D'!Print_Area</vt:lpstr>
      <vt:lpstr>'Sch D-1'!Print_Area</vt:lpstr>
      <vt:lpstr>'Sch D-2'!Print_Area</vt:lpstr>
      <vt:lpstr>'Sch D-8'!Print_Area</vt:lpstr>
      <vt:lpstr>'Sch E'!Print_Area</vt:lpstr>
      <vt:lpstr>'Sch F'!Print_Area</vt:lpstr>
      <vt:lpstr>'Sch G'!Print_Area</vt:lpstr>
      <vt:lpstr>'Sch J'!Print_Area</vt:lpstr>
      <vt:lpstr>'Sch K'!Print_Area</vt:lpstr>
      <vt:lpstr>'Sch L'!Print_Area</vt:lpstr>
      <vt:lpstr>'Sch M'!Print_Area</vt:lpstr>
      <vt:lpstr>'Sch D-1'!Print_Titles</vt:lpstr>
      <vt:lpstr>'Sch D-2'!Print_Titles</vt:lpstr>
      <vt:lpstr>'Sch I'!Print_Titles</vt:lpstr>
      <vt:lpstr>'Sch 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Thiel, LeeAnn G.</dc:creator>
  <cp:lastModifiedBy>Lawrence, LuWanna K.</cp:lastModifiedBy>
  <cp:lastPrinted>2021-07-09T23:34:10Z</cp:lastPrinted>
  <dcterms:created xsi:type="dcterms:W3CDTF">2021-07-09T23:18:40Z</dcterms:created>
  <dcterms:modified xsi:type="dcterms:W3CDTF">2022-07-06T13:14:57Z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